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85" tabRatio="598" activeTab="4"/>
  </bookViews>
  <sheets>
    <sheet name="Adatlap" sheetId="1" r:id="rId1"/>
    <sheet name="Ktv-jelelentés" sheetId="2" r:id="rId2"/>
    <sheet name="Ktv-jelelentés_Működ-Felhalm" sheetId="3" r:id="rId3"/>
    <sheet name="Ktv-jelelentés_Kötelező_Önként" sheetId="4" r:id="rId4"/>
    <sheet name="Ktv-Jel_Intézm_Össz" sheetId="5" r:id="rId5"/>
  </sheets>
  <externalReferences>
    <externalReference r:id="rId8"/>
    <externalReference r:id="rId9"/>
    <externalReference r:id="rId10"/>
  </externalReferences>
  <definedNames>
    <definedName name="kst">#REF!</definedName>
    <definedName name="nev">'[2]kod'!$CD$8:$CD$3150</definedName>
    <definedName name="_xlnm.Print_Titles" localSheetId="4">'Ktv-Jel_Intézm_Össz'!$A:$B</definedName>
    <definedName name="_xlnm.Print_Titles" localSheetId="1">'Ktv-jelelentés'!$A:$B</definedName>
    <definedName name="_xlnm.Print_Titles" localSheetId="3">'Ktv-jelelentés_Kötelező_Önként'!$A:$B</definedName>
    <definedName name="_xlnm.Print_Titles" localSheetId="2">'Ktv-jelelentés_Működ-Felhalm'!$A:$B</definedName>
    <definedName name="_xlnm.Print_Area" localSheetId="4">'Ktv-Jel_Intézm_Össz'!$A$1:$AA$57</definedName>
    <definedName name="onev">'[3]kod'!$BT$34:$BT$3184</definedName>
  </definedNames>
  <calcPr fullCalcOnLoad="1"/>
</workbook>
</file>

<file path=xl/sharedStrings.xml><?xml version="1.0" encoding="utf-8"?>
<sst xmlns="http://schemas.openxmlformats.org/spreadsheetml/2006/main" count="303" uniqueCount="91">
  <si>
    <t>Megnevezés</t>
  </si>
  <si>
    <t>Önkormányzat</t>
  </si>
  <si>
    <t>Önkormányzat összesen</t>
  </si>
  <si>
    <t>Sor-szám</t>
  </si>
  <si>
    <t>Mellékletszám</t>
  </si>
  <si>
    <t>Személyi juttatások</t>
  </si>
  <si>
    <t>Ellátottak pénzbeli juttatásiai</t>
  </si>
  <si>
    <t>Munkaadókat terhelő járulékok és szocilis hj-adó</t>
  </si>
  <si>
    <t>Dologi kiadások</t>
  </si>
  <si>
    <t>Egyéb működési célú kiadások</t>
  </si>
  <si>
    <t>Beruházások</t>
  </si>
  <si>
    <t>- ebből: részesedés-szerzés és -növelés</t>
  </si>
  <si>
    <t>Felújítások</t>
  </si>
  <si>
    <t>Egyéb felhalmozási célú kiadások</t>
  </si>
  <si>
    <t>Költségvetési kiadások összesen(01+..+12):</t>
  </si>
  <si>
    <t>Hitel, kölcsöntörlesztés</t>
  </si>
  <si>
    <t>Értékpapírok kiadásai</t>
  </si>
  <si>
    <t>ÁH-on belüli megelőlegezések</t>
  </si>
  <si>
    <t>ÁH-on belüli megelőlegezések visszafizetése</t>
  </si>
  <si>
    <t>Központi, irányítószervi támogatás folyósítása</t>
  </si>
  <si>
    <t>Finanszírozási kiadások összesen(14+..+18)</t>
  </si>
  <si>
    <t>Egyéb kiadás</t>
  </si>
  <si>
    <t>Kiadások összesen (19+20+21)</t>
  </si>
  <si>
    <t>Működési célú támogatások államháztart-on belülről</t>
  </si>
  <si>
    <t>- ebből: Önkormányzatok működési célú támogatása</t>
  </si>
  <si>
    <t>Felhalmozási célú támogatások államháztart-on belülről</t>
  </si>
  <si>
    <t>- ebből: Önkormányzatok felhalm.célú támogatása</t>
  </si>
  <si>
    <t>Közhatalmi bevételek</t>
  </si>
  <si>
    <t>- ebből: helyi adók</t>
  </si>
  <si>
    <t>- ebből: gépjárműadó</t>
  </si>
  <si>
    <t>Működési bevételek</t>
  </si>
  <si>
    <t>Felhalmozási bevételek</t>
  </si>
  <si>
    <t>- ebből: ingatlanértékesítés bevétele</t>
  </si>
  <si>
    <t>Működési célú átvett pénzeszköz</t>
  </si>
  <si>
    <t>-ebből: államháztartáson kívüli szervezettől ellenérték nélkül kapott működési bevételek</t>
  </si>
  <si>
    <t>Felhalmozási célú átvett pénzeszköz</t>
  </si>
  <si>
    <t>-ebből: államháztartáson kívüli szervezettől ellenérték nélkül kapott felhalmozási bevételek</t>
  </si>
  <si>
    <t>Költségvetési bevételek összesen(24+..+37-25-27-29-30-33-35-37)</t>
  </si>
  <si>
    <t>Hitel, kölcsönfelvétel</t>
  </si>
  <si>
    <t>Értékpapírok bevételei</t>
  </si>
  <si>
    <t>Maradvány igénybevétele</t>
  </si>
  <si>
    <t>ÁH-on belüli megelőlegezések törlesztése</t>
  </si>
  <si>
    <t>Központi, irányítószervi támogatás</t>
  </si>
  <si>
    <t>Betétek megszüntetése</t>
  </si>
  <si>
    <t>Központi költségvetés sajátos finanszírozási bevételei</t>
  </si>
  <si>
    <t>Finanszírozási bevételek összesen (36+…+43)</t>
  </si>
  <si>
    <t>Egyéb bevétel</t>
  </si>
  <si>
    <t>Bevételek összesen (44+..+46)</t>
  </si>
  <si>
    <t>Költségvetési bevételek és kiadások különbsége (38-13) [ktgv hiány (-), ktgv többlet (+)]</t>
  </si>
  <si>
    <t>Finanszírozási műveletek eredménye(44-19)</t>
  </si>
  <si>
    <t>Bevételek és kiadások különbsége (47-22)</t>
  </si>
  <si>
    <t>Működési kiadások-áfa</t>
  </si>
  <si>
    <t>Felhalmozási kiadások-áfa</t>
  </si>
  <si>
    <t>Működési</t>
  </si>
  <si>
    <t>Felhalmozási</t>
  </si>
  <si>
    <t>Összesen</t>
  </si>
  <si>
    <t>Kötelező</t>
  </si>
  <si>
    <t>Önként vállalt</t>
  </si>
  <si>
    <t>Költségvetési egyenleg</t>
  </si>
  <si>
    <t>Belső finanszírozás</t>
  </si>
  <si>
    <t>Külső finanszírozási igény</t>
  </si>
  <si>
    <t>Tárgyév eredeti előirányzat</t>
  </si>
  <si>
    <t>Közös Hivatal</t>
  </si>
  <si>
    <t>Óvoda</t>
  </si>
  <si>
    <t>1. sz.melléklet</t>
  </si>
  <si>
    <t>2. sz.melléklet</t>
  </si>
  <si>
    <t>3. sz.melléklet</t>
  </si>
  <si>
    <t>4. sz.melléklet</t>
  </si>
  <si>
    <t>Költségvetési mérleg (Önkormányzati összevont)</t>
  </si>
  <si>
    <t>Költségvetési mérleg (Önkormányzati összevont): működési-felhalmozási</t>
  </si>
  <si>
    <t>Költségvetési mérleg (Önkormányzati összevont): kötelező-önként vállalt</t>
  </si>
  <si>
    <t>Költségvetési mérleg (Intézményi összesítő)</t>
  </si>
  <si>
    <t>eFt</t>
  </si>
  <si>
    <t>Tartalék</t>
  </si>
  <si>
    <t>Finanszírozási bevételek összesen (39+…+46)</t>
  </si>
  <si>
    <t>Bevételek összesen (38+47+48+49)</t>
  </si>
  <si>
    <t>Költségvetési bevételek és kiadások különbsége (53-13) [ktgv hiány (-), ktgv többlet (+)]</t>
  </si>
  <si>
    <t>Finanszírozási műveletek eredménye(47-19)</t>
  </si>
  <si>
    <t>Bevételek és kiadások különbsége (50-22)</t>
  </si>
  <si>
    <t>Finanszírozási bevételek összesen (39+..+46)</t>
  </si>
  <si>
    <t>Módosított előirányzat</t>
  </si>
  <si>
    <t>Módosított előirámnyzat</t>
  </si>
  <si>
    <t>I. előirányzat módosítás</t>
  </si>
  <si>
    <t>Költségvetési év: 2016. év</t>
  </si>
  <si>
    <t>Gondozási Központ</t>
  </si>
  <si>
    <t>II. előirányzat módosítás</t>
  </si>
  <si>
    <t>Nagyréde Nagyközség Önkormányzata</t>
  </si>
  <si>
    <t>III. KÖLTSÉGVETÉSI RENDELET MÓDOSÍTÁS TARTALOMJEGYZÉK</t>
  </si>
  <si>
    <t>III. előirányzat módosítás</t>
  </si>
  <si>
    <t>II.  előirányzat módosítás</t>
  </si>
  <si>
    <t>III.  előirányzat módosítás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</si>
</sst>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0.0%"/>
    <numFmt numFmtId="169" formatCode="#,##0.000"/>
    <numFmt numFmtId="170" formatCode="#,##0.0"/>
    <numFmt numFmtId="171" formatCode="_(* #,##0.00_);_(* \(#,##0.00\);_(* &quot;-&quot;??_);_(@_)"/>
  </numFmts>
  <fonts count="52">
    <font>
      <sz val="12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u val="single"/>
      <sz val="7.2"/>
      <color indexed="12"/>
      <name val="Times New Roman CE"/>
      <family val="1"/>
    </font>
    <font>
      <u val="single"/>
      <sz val="7.2"/>
      <color indexed="36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Times New Roman CE"/>
      <family val="0"/>
    </font>
    <font>
      <b/>
      <sz val="16"/>
      <name val="Arial"/>
      <family val="2"/>
    </font>
    <font>
      <b/>
      <sz val="14"/>
      <name val="Arial"/>
      <family val="2"/>
    </font>
    <font>
      <sz val="16"/>
      <name val="Times New Roman CE"/>
      <family val="1"/>
    </font>
    <font>
      <sz val="10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6"/>
      <name val="Times New Roman CE"/>
      <family val="1"/>
    </font>
    <font>
      <b/>
      <sz val="14"/>
      <name val="Garamond"/>
      <family val="1"/>
    </font>
    <font>
      <b/>
      <sz val="13"/>
      <name val="Arial CE"/>
      <family val="0"/>
    </font>
    <font>
      <sz val="9"/>
      <name val="Garamond"/>
      <family val="1"/>
    </font>
    <font>
      <b/>
      <sz val="9"/>
      <name val="Garamond"/>
      <family val="1"/>
    </font>
    <font>
      <b/>
      <sz val="8"/>
      <name val="Garamond"/>
      <family val="1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98">
    <xf numFmtId="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9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3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5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1" fillId="0" borderId="0">
      <alignment/>
      <protection/>
    </xf>
    <xf numFmtId="3" fontId="0" fillId="0" borderId="0">
      <alignment vertical="center"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3" fontId="0" fillId="0" borderId="0">
      <alignment vertical="center"/>
      <protection/>
    </xf>
    <xf numFmtId="0" fontId="24" fillId="0" borderId="9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27" fillId="22" borderId="1" applyNumberFormat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18">
    <xf numFmtId="3" fontId="0" fillId="0" borderId="0" xfId="0" applyAlignment="1">
      <alignment vertical="center"/>
    </xf>
    <xf numFmtId="3" fontId="7" fillId="0" borderId="0" xfId="0" applyFont="1" applyAlignment="1">
      <alignment vertical="center"/>
    </xf>
    <xf numFmtId="3" fontId="32" fillId="24" borderId="0" xfId="0" applyFont="1" applyFill="1" applyBorder="1" applyAlignment="1">
      <alignment horizontal="center" vertical="center"/>
    </xf>
    <xf numFmtId="3" fontId="7" fillId="0" borderId="0" xfId="0" applyFont="1" applyAlignment="1">
      <alignment vertical="center" wrapText="1"/>
    </xf>
    <xf numFmtId="49" fontId="33" fillId="0" borderId="0" xfId="0" applyNumberFormat="1" applyFont="1" applyAlignment="1">
      <alignment horizontal="center" vertical="center"/>
    </xf>
    <xf numFmtId="3" fontId="7" fillId="0" borderId="0" xfId="0" applyFont="1" applyAlignment="1">
      <alignment horizontal="left" vertical="center"/>
    </xf>
    <xf numFmtId="3" fontId="7" fillId="0" borderId="0" xfId="0" applyFont="1" applyAlignment="1">
      <alignment horizontal="center" vertical="center" wrapText="1"/>
    </xf>
    <xf numFmtId="3" fontId="28" fillId="0" borderId="0" xfId="66" applyNumberFormat="1" applyFont="1">
      <alignment/>
      <protection/>
    </xf>
    <xf numFmtId="0" fontId="9" fillId="0" borderId="0" xfId="66">
      <alignment/>
      <protection/>
    </xf>
    <xf numFmtId="0" fontId="28" fillId="0" borderId="0" xfId="66" applyFont="1">
      <alignment/>
      <protection/>
    </xf>
    <xf numFmtId="3" fontId="9" fillId="0" borderId="0" xfId="66" applyNumberFormat="1">
      <alignment/>
      <protection/>
    </xf>
    <xf numFmtId="3" fontId="33" fillId="24" borderId="0" xfId="0" applyFont="1" applyFill="1" applyBorder="1" applyAlignment="1">
      <alignment horizontal="left" vertical="center"/>
    </xf>
    <xf numFmtId="0" fontId="35" fillId="0" borderId="0" xfId="66" applyFont="1">
      <alignment/>
      <protection/>
    </xf>
    <xf numFmtId="3" fontId="35" fillId="0" borderId="0" xfId="66" applyNumberFormat="1" applyFont="1">
      <alignment/>
      <protection/>
    </xf>
    <xf numFmtId="3" fontId="35" fillId="0" borderId="0" xfId="66" applyNumberFormat="1" applyFont="1" applyAlignment="1">
      <alignment horizontal="right"/>
      <protection/>
    </xf>
    <xf numFmtId="0" fontId="40" fillId="0" borderId="10" xfId="66" applyFont="1" applyBorder="1" applyAlignment="1">
      <alignment horizontal="center"/>
      <protection/>
    </xf>
    <xf numFmtId="0" fontId="40" fillId="0" borderId="10" xfId="66" applyFont="1" applyBorder="1" applyAlignment="1">
      <alignment vertical="center"/>
      <protection/>
    </xf>
    <xf numFmtId="3" fontId="39" fillId="0" borderId="10" xfId="66" applyNumberFormat="1" applyFont="1" applyBorder="1" applyAlignment="1">
      <alignment vertical="center"/>
      <protection/>
    </xf>
    <xf numFmtId="3" fontId="39" fillId="0" borderId="10" xfId="66" applyNumberFormat="1" applyFont="1" applyFill="1" applyBorder="1" applyAlignment="1">
      <alignment vertical="center"/>
      <protection/>
    </xf>
    <xf numFmtId="49" fontId="40" fillId="0" borderId="10" xfId="66" applyNumberFormat="1" applyFont="1" applyBorder="1" applyAlignment="1">
      <alignment vertical="center"/>
      <protection/>
    </xf>
    <xf numFmtId="0" fontId="36" fillId="17" borderId="10" xfId="66" applyFont="1" applyFill="1" applyBorder="1" applyAlignment="1">
      <alignment horizontal="center"/>
      <protection/>
    </xf>
    <xf numFmtId="0" fontId="36" fillId="17" borderId="10" xfId="66" applyFont="1" applyFill="1" applyBorder="1" applyAlignment="1">
      <alignment vertical="center"/>
      <protection/>
    </xf>
    <xf numFmtId="3" fontId="37" fillId="17" borderId="10" xfId="66" applyNumberFormat="1" applyFont="1" applyFill="1" applyBorder="1" applyAlignment="1">
      <alignment vertical="center"/>
      <protection/>
    </xf>
    <xf numFmtId="0" fontId="36" fillId="0" borderId="10" xfId="66" applyFont="1" applyBorder="1" applyAlignment="1">
      <alignment horizontal="center"/>
      <protection/>
    </xf>
    <xf numFmtId="0" fontId="36" fillId="0" borderId="10" xfId="66" applyFont="1" applyBorder="1" applyAlignment="1">
      <alignment vertical="center"/>
      <protection/>
    </xf>
    <xf numFmtId="3" fontId="37" fillId="0" borderId="10" xfId="66" applyNumberFormat="1" applyFont="1" applyBorder="1" applyAlignment="1">
      <alignment vertical="center"/>
      <protection/>
    </xf>
    <xf numFmtId="3" fontId="36" fillId="0" borderId="10" xfId="66" applyNumberFormat="1" applyFont="1" applyBorder="1" applyAlignment="1">
      <alignment vertical="center"/>
      <protection/>
    </xf>
    <xf numFmtId="49" fontId="40" fillId="0" borderId="10" xfId="66" applyNumberFormat="1" applyFont="1" applyBorder="1" applyAlignment="1">
      <alignment horizontal="left" vertical="center" wrapText="1"/>
      <protection/>
    </xf>
    <xf numFmtId="0" fontId="36" fillId="17" borderId="10" xfId="66" applyFont="1" applyFill="1" applyBorder="1" applyAlignment="1">
      <alignment vertical="center" wrapText="1"/>
      <protection/>
    </xf>
    <xf numFmtId="3" fontId="37" fillId="0" borderId="10" xfId="66" applyNumberFormat="1" applyFont="1" applyFill="1" applyBorder="1" applyAlignment="1">
      <alignment vertical="center"/>
      <protection/>
    </xf>
    <xf numFmtId="3" fontId="36" fillId="0" borderId="10" xfId="66" applyNumberFormat="1" applyFont="1" applyFill="1" applyBorder="1" applyAlignment="1">
      <alignment vertical="center"/>
      <protection/>
    </xf>
    <xf numFmtId="0" fontId="36" fillId="17" borderId="10" xfId="66" applyFont="1" applyFill="1" applyBorder="1" applyAlignment="1">
      <alignment horizontal="left" vertical="center" wrapText="1"/>
      <protection/>
    </xf>
    <xf numFmtId="0" fontId="40" fillId="0" borderId="10" xfId="66" applyFont="1" applyBorder="1" applyAlignment="1">
      <alignment vertical="center" wrapText="1"/>
      <protection/>
    </xf>
    <xf numFmtId="49" fontId="40" fillId="0" borderId="10" xfId="66" applyNumberFormat="1" applyFont="1" applyBorder="1" applyAlignment="1">
      <alignment vertical="center" wrapText="1"/>
      <protection/>
    </xf>
    <xf numFmtId="0" fontId="36" fillId="0" borderId="10" xfId="66" applyFont="1" applyBorder="1" applyAlignment="1">
      <alignment vertical="center" wrapText="1"/>
      <protection/>
    </xf>
    <xf numFmtId="3" fontId="40" fillId="0" borderId="10" xfId="66" applyNumberFormat="1" applyFont="1" applyBorder="1" applyAlignment="1">
      <alignment vertical="center"/>
      <protection/>
    </xf>
    <xf numFmtId="3" fontId="40" fillId="0" borderId="10" xfId="66" applyNumberFormat="1" applyFont="1" applyFill="1" applyBorder="1" applyAlignment="1">
      <alignment vertical="center"/>
      <protection/>
    </xf>
    <xf numFmtId="3" fontId="36" fillId="17" borderId="10" xfId="66" applyNumberFormat="1" applyFont="1" applyFill="1" applyBorder="1" applyAlignment="1">
      <alignment vertical="center"/>
      <protection/>
    </xf>
    <xf numFmtId="3" fontId="40" fillId="0" borderId="10" xfId="0" applyNumberFormat="1" applyFont="1" applyBorder="1" applyAlignment="1">
      <alignment horizontal="right" vertical="top" wrapText="1"/>
    </xf>
    <xf numFmtId="3" fontId="10" fillId="0" borderId="0" xfId="66" applyNumberFormat="1" applyFont="1">
      <alignment/>
      <protection/>
    </xf>
    <xf numFmtId="3" fontId="42" fillId="0" borderId="0" xfId="66" applyNumberFormat="1" applyFont="1">
      <alignment/>
      <protection/>
    </xf>
    <xf numFmtId="3" fontId="43" fillId="0" borderId="0" xfId="66" applyNumberFormat="1" applyFont="1">
      <alignment/>
      <protection/>
    </xf>
    <xf numFmtId="0" fontId="35" fillId="0" borderId="10" xfId="66" applyFont="1" applyBorder="1" applyAlignment="1">
      <alignment vertical="center"/>
      <protection/>
    </xf>
    <xf numFmtId="49" fontId="35" fillId="0" borderId="10" xfId="66" applyNumberFormat="1" applyFont="1" applyBorder="1" applyAlignment="1">
      <alignment vertical="center"/>
      <protection/>
    </xf>
    <xf numFmtId="0" fontId="38" fillId="17" borderId="10" xfId="66" applyFont="1" applyFill="1" applyBorder="1" applyAlignment="1">
      <alignment vertical="center"/>
      <protection/>
    </xf>
    <xf numFmtId="0" fontId="38" fillId="0" borderId="10" xfId="66" applyFont="1" applyBorder="1" applyAlignment="1">
      <alignment vertical="center"/>
      <protection/>
    </xf>
    <xf numFmtId="49" fontId="35" fillId="0" borderId="10" xfId="66" applyNumberFormat="1" applyFont="1" applyBorder="1" applyAlignment="1">
      <alignment horizontal="left" vertical="center" wrapText="1"/>
      <protection/>
    </xf>
    <xf numFmtId="0" fontId="38" fillId="17" borderId="10" xfId="66" applyFont="1" applyFill="1" applyBorder="1" applyAlignment="1">
      <alignment vertical="center" wrapText="1"/>
      <protection/>
    </xf>
    <xf numFmtId="0" fontId="38" fillId="17" borderId="10" xfId="66" applyFont="1" applyFill="1" applyBorder="1" applyAlignment="1">
      <alignment horizontal="left" vertical="center" wrapText="1"/>
      <protection/>
    </xf>
    <xf numFmtId="0" fontId="38" fillId="17" borderId="11" xfId="66" applyFont="1" applyFill="1" applyBorder="1" applyAlignment="1">
      <alignment horizontal="left" vertical="center" wrapText="1"/>
      <protection/>
    </xf>
    <xf numFmtId="0" fontId="29" fillId="0" borderId="12" xfId="66" applyFont="1" applyBorder="1" applyAlignment="1">
      <alignment horizontal="center" vertical="center"/>
      <protection/>
    </xf>
    <xf numFmtId="0" fontId="29" fillId="0" borderId="13" xfId="66" applyFont="1" applyBorder="1" applyAlignment="1">
      <alignment horizontal="center" vertical="center"/>
      <protection/>
    </xf>
    <xf numFmtId="0" fontId="38" fillId="17" borderId="14" xfId="66" applyFont="1" applyFill="1" applyBorder="1">
      <alignment/>
      <protection/>
    </xf>
    <xf numFmtId="0" fontId="38" fillId="17" borderId="15" xfId="66" applyFont="1" applyFill="1" applyBorder="1">
      <alignment/>
      <protection/>
    </xf>
    <xf numFmtId="0" fontId="38" fillId="17" borderId="16" xfId="66" applyFont="1" applyFill="1" applyBorder="1">
      <alignment/>
      <protection/>
    </xf>
    <xf numFmtId="0" fontId="29" fillId="0" borderId="17" xfId="66" applyFont="1" applyBorder="1" applyAlignment="1">
      <alignment horizontal="center" vertical="center"/>
      <protection/>
    </xf>
    <xf numFmtId="3" fontId="7" fillId="0" borderId="0" xfId="0" applyFont="1" applyFill="1" applyAlignment="1">
      <alignment vertical="center"/>
    </xf>
    <xf numFmtId="3" fontId="33" fillId="0" borderId="0" xfId="0" applyFont="1" applyBorder="1" applyAlignment="1">
      <alignment horizontal="center" vertical="center" wrapText="1"/>
    </xf>
    <xf numFmtId="3" fontId="33" fillId="0" borderId="0" xfId="0" applyFont="1" applyBorder="1" applyAlignment="1">
      <alignment horizontal="center" vertical="center"/>
    </xf>
    <xf numFmtId="3" fontId="32" fillId="0" borderId="0" xfId="0" applyFont="1" applyFill="1" applyBorder="1" applyAlignment="1">
      <alignment horizontal="center" vertical="center" wrapText="1"/>
    </xf>
    <xf numFmtId="3" fontId="41" fillId="0" borderId="0" xfId="0" applyFont="1" applyFill="1" applyBorder="1" applyAlignment="1">
      <alignment vertical="center" wrapText="1"/>
    </xf>
    <xf numFmtId="0" fontId="9" fillId="0" borderId="0" xfId="66" applyFont="1" applyAlignment="1">
      <alignment horizontal="right"/>
      <protection/>
    </xf>
    <xf numFmtId="0" fontId="40" fillId="0" borderId="12" xfId="66" applyFont="1" applyBorder="1" applyAlignment="1">
      <alignment horizontal="center" vertical="center"/>
      <protection/>
    </xf>
    <xf numFmtId="0" fontId="36" fillId="17" borderId="12" xfId="66" applyFont="1" applyFill="1" applyBorder="1" applyAlignment="1">
      <alignment horizontal="center" vertical="center"/>
      <protection/>
    </xf>
    <xf numFmtId="0" fontId="36" fillId="0" borderId="12" xfId="66" applyFont="1" applyBorder="1" applyAlignment="1">
      <alignment horizontal="center" vertical="center"/>
      <protection/>
    </xf>
    <xf numFmtId="0" fontId="36" fillId="17" borderId="13" xfId="66" applyFont="1" applyFill="1" applyBorder="1" applyAlignment="1">
      <alignment horizontal="center" vertical="center"/>
      <protection/>
    </xf>
    <xf numFmtId="0" fontId="36" fillId="17" borderId="18" xfId="66" applyFont="1" applyFill="1" applyBorder="1" applyAlignment="1">
      <alignment horizontal="left" vertical="center" wrapText="1"/>
      <protection/>
    </xf>
    <xf numFmtId="3" fontId="36" fillId="17" borderId="18" xfId="66" applyNumberFormat="1" applyFont="1" applyFill="1" applyBorder="1" applyAlignment="1">
      <alignment vertical="center"/>
      <protection/>
    </xf>
    <xf numFmtId="0" fontId="35" fillId="0" borderId="10" xfId="66" applyFont="1" applyBorder="1" applyAlignment="1">
      <alignment vertical="center" wrapText="1"/>
      <protection/>
    </xf>
    <xf numFmtId="49" fontId="35" fillId="0" borderId="10" xfId="66" applyNumberFormat="1" applyFont="1" applyBorder="1" applyAlignment="1">
      <alignment vertical="center" wrapText="1"/>
      <protection/>
    </xf>
    <xf numFmtId="0" fontId="44" fillId="0" borderId="10" xfId="66" applyFont="1" applyBorder="1" applyAlignment="1">
      <alignment vertical="center" wrapText="1"/>
      <protection/>
    </xf>
    <xf numFmtId="3" fontId="35" fillId="0" borderId="10" xfId="66" applyNumberFormat="1" applyFont="1" applyBorder="1">
      <alignment/>
      <protection/>
    </xf>
    <xf numFmtId="3" fontId="35" fillId="0" borderId="19" xfId="66" applyNumberFormat="1" applyFont="1" applyBorder="1">
      <alignment/>
      <protection/>
    </xf>
    <xf numFmtId="3" fontId="28" fillId="0" borderId="18" xfId="66" applyNumberFormat="1" applyFont="1" applyBorder="1">
      <alignment/>
      <protection/>
    </xf>
    <xf numFmtId="0" fontId="36" fillId="0" borderId="10" xfId="66" applyFont="1" applyFill="1" applyBorder="1" applyAlignment="1">
      <alignment horizontal="center"/>
      <protection/>
    </xf>
    <xf numFmtId="0" fontId="36" fillId="0" borderId="10" xfId="66" applyFont="1" applyFill="1" applyBorder="1" applyAlignment="1">
      <alignment vertical="center"/>
      <protection/>
    </xf>
    <xf numFmtId="0" fontId="38" fillId="0" borderId="10" xfId="66" applyFont="1" applyFill="1" applyBorder="1" applyAlignment="1">
      <alignment vertical="center"/>
      <protection/>
    </xf>
    <xf numFmtId="0" fontId="46" fillId="0" borderId="10" xfId="66" applyFont="1" applyBorder="1" applyAlignment="1">
      <alignment vertical="center"/>
      <protection/>
    </xf>
    <xf numFmtId="0" fontId="45" fillId="17" borderId="10" xfId="66" applyFont="1" applyFill="1" applyBorder="1" applyAlignment="1">
      <alignment vertical="center"/>
      <protection/>
    </xf>
    <xf numFmtId="0" fontId="36" fillId="0" borderId="12" xfId="66" applyFont="1" applyFill="1" applyBorder="1" applyAlignment="1">
      <alignment horizontal="center" vertical="center"/>
      <protection/>
    </xf>
    <xf numFmtId="0" fontId="36" fillId="0" borderId="10" xfId="66" applyFont="1" applyFill="1" applyBorder="1" applyAlignment="1">
      <alignment vertical="center" wrapText="1"/>
      <protection/>
    </xf>
    <xf numFmtId="3" fontId="40" fillId="0" borderId="20" xfId="66" applyNumberFormat="1" applyFont="1" applyBorder="1" applyAlignment="1">
      <alignment vertical="center"/>
      <protection/>
    </xf>
    <xf numFmtId="3" fontId="36" fillId="17" borderId="20" xfId="66" applyNumberFormat="1" applyFont="1" applyFill="1" applyBorder="1" applyAlignment="1">
      <alignment vertical="center"/>
      <protection/>
    </xf>
    <xf numFmtId="3" fontId="36" fillId="0" borderId="20" xfId="66" applyNumberFormat="1" applyFont="1" applyFill="1" applyBorder="1" applyAlignment="1">
      <alignment vertical="center"/>
      <protection/>
    </xf>
    <xf numFmtId="3" fontId="36" fillId="17" borderId="21" xfId="66" applyNumberFormat="1" applyFont="1" applyFill="1" applyBorder="1" applyAlignment="1">
      <alignment vertical="center"/>
      <protection/>
    </xf>
    <xf numFmtId="3" fontId="32" fillId="25" borderId="0" xfId="0" applyFont="1" applyFill="1" applyBorder="1" applyAlignment="1">
      <alignment horizontal="center" vertical="center" wrapText="1"/>
    </xf>
    <xf numFmtId="3" fontId="41" fillId="25" borderId="0" xfId="0" applyFont="1" applyFill="1" applyBorder="1" applyAlignment="1">
      <alignment vertical="center" wrapText="1"/>
    </xf>
    <xf numFmtId="3" fontId="40" fillId="0" borderId="22" xfId="66" applyNumberFormat="1" applyFont="1" applyBorder="1" applyAlignment="1">
      <alignment vertical="center"/>
      <protection/>
    </xf>
    <xf numFmtId="3" fontId="36" fillId="0" borderId="22" xfId="66" applyNumberFormat="1" applyFont="1" applyFill="1" applyBorder="1" applyAlignment="1">
      <alignment vertical="center"/>
      <protection/>
    </xf>
    <xf numFmtId="3" fontId="32" fillId="17" borderId="10" xfId="0" applyFont="1" applyFill="1" applyBorder="1" applyAlignment="1">
      <alignment horizontal="center" vertical="center" wrapText="1"/>
    </xf>
    <xf numFmtId="3" fontId="34" fillId="17" borderId="10" xfId="0" applyFont="1" applyFill="1" applyBorder="1" applyAlignment="1">
      <alignment vertical="center" wrapText="1"/>
    </xf>
    <xf numFmtId="3" fontId="41" fillId="17" borderId="10" xfId="0" applyFont="1" applyFill="1" applyBorder="1" applyAlignment="1">
      <alignment vertical="center" wrapText="1"/>
    </xf>
    <xf numFmtId="3" fontId="8" fillId="24" borderId="0" xfId="0" applyFont="1" applyFill="1" applyBorder="1" applyAlignment="1">
      <alignment horizontal="center" vertical="center" wrapText="1"/>
    </xf>
    <xf numFmtId="0" fontId="36" fillId="17" borderId="10" xfId="66" applyFont="1" applyFill="1" applyBorder="1" applyAlignment="1">
      <alignment horizontal="center" vertical="center" wrapText="1"/>
      <protection/>
    </xf>
    <xf numFmtId="0" fontId="37" fillId="17" borderId="10" xfId="66" applyFont="1" applyFill="1" applyBorder="1" applyAlignment="1">
      <alignment horizontal="center" vertical="center"/>
      <protection/>
    </xf>
    <xf numFmtId="3" fontId="37" fillId="17" borderId="11" xfId="66" applyNumberFormat="1" applyFont="1" applyFill="1" applyBorder="1" applyAlignment="1">
      <alignment horizontal="center" vertical="center" wrapText="1"/>
      <protection/>
    </xf>
    <xf numFmtId="3" fontId="37" fillId="17" borderId="23" xfId="66" applyNumberFormat="1" applyFont="1" applyFill="1" applyBorder="1" applyAlignment="1">
      <alignment horizontal="center" vertical="center" wrapText="1"/>
      <protection/>
    </xf>
    <xf numFmtId="3" fontId="37" fillId="17" borderId="19" xfId="66" applyNumberFormat="1" applyFont="1" applyFill="1" applyBorder="1" applyAlignment="1">
      <alignment horizontal="center" vertical="center" wrapText="1"/>
      <protection/>
    </xf>
    <xf numFmtId="3" fontId="38" fillId="17" borderId="11" xfId="66" applyNumberFormat="1" applyFont="1" applyFill="1" applyBorder="1" applyAlignment="1">
      <alignment horizontal="center" vertical="center"/>
      <protection/>
    </xf>
    <xf numFmtId="3" fontId="38" fillId="17" borderId="19" xfId="66" applyNumberFormat="1" applyFont="1" applyFill="1" applyBorder="1" applyAlignment="1">
      <alignment horizontal="center" vertical="center"/>
      <protection/>
    </xf>
    <xf numFmtId="3" fontId="37" fillId="17" borderId="15" xfId="66" applyNumberFormat="1" applyFont="1" applyFill="1" applyBorder="1" applyAlignment="1">
      <alignment horizontal="center" vertical="center"/>
      <protection/>
    </xf>
    <xf numFmtId="3" fontId="37" fillId="17" borderId="22" xfId="66" applyNumberFormat="1" applyFont="1" applyFill="1" applyBorder="1" applyAlignment="1">
      <alignment horizontal="center" vertical="center"/>
      <protection/>
    </xf>
    <xf numFmtId="3" fontId="37" fillId="17" borderId="24" xfId="66" applyNumberFormat="1" applyFont="1" applyFill="1" applyBorder="1" applyAlignment="1">
      <alignment horizontal="center" vertical="center"/>
      <protection/>
    </xf>
    <xf numFmtId="0" fontId="38" fillId="17" borderId="11" xfId="66" applyFont="1" applyFill="1" applyBorder="1" applyAlignment="1">
      <alignment horizontal="center" vertical="center"/>
      <protection/>
    </xf>
    <xf numFmtId="0" fontId="38" fillId="17" borderId="19" xfId="66" applyFont="1" applyFill="1" applyBorder="1" applyAlignment="1">
      <alignment horizontal="center" vertical="center"/>
      <protection/>
    </xf>
    <xf numFmtId="0" fontId="38" fillId="17" borderId="11" xfId="66" applyFont="1" applyFill="1" applyBorder="1" applyAlignment="1">
      <alignment horizontal="center" vertical="center" wrapText="1"/>
      <protection/>
    </xf>
    <xf numFmtId="0" fontId="38" fillId="17" borderId="19" xfId="66" applyFont="1" applyFill="1" applyBorder="1" applyAlignment="1">
      <alignment horizontal="center" vertical="center" wrapText="1"/>
      <protection/>
    </xf>
    <xf numFmtId="3" fontId="36" fillId="17" borderId="10" xfId="66" applyNumberFormat="1" applyFont="1" applyFill="1" applyBorder="1" applyAlignment="1">
      <alignment horizontal="center" vertical="center" wrapText="1"/>
      <protection/>
    </xf>
    <xf numFmtId="3" fontId="36" fillId="17" borderId="14" xfId="66" applyNumberFormat="1" applyFont="1" applyFill="1" applyBorder="1" applyAlignment="1">
      <alignment horizontal="center" vertical="center"/>
      <protection/>
    </xf>
    <xf numFmtId="3" fontId="36" fillId="17" borderId="25" xfId="66" applyNumberFormat="1" applyFont="1" applyFill="1" applyBorder="1" applyAlignment="1">
      <alignment horizontal="center" vertical="center"/>
      <protection/>
    </xf>
    <xf numFmtId="3" fontId="36" fillId="17" borderId="26" xfId="66" applyNumberFormat="1" applyFont="1" applyFill="1" applyBorder="1" applyAlignment="1">
      <alignment horizontal="center" vertical="center"/>
      <protection/>
    </xf>
    <xf numFmtId="0" fontId="36" fillId="17" borderId="27" xfId="66" applyFont="1" applyFill="1" applyBorder="1" applyAlignment="1">
      <alignment horizontal="center" vertical="center" wrapText="1"/>
      <protection/>
    </xf>
    <xf numFmtId="0" fontId="36" fillId="17" borderId="12" xfId="66" applyFont="1" applyFill="1" applyBorder="1" applyAlignment="1">
      <alignment horizontal="center" vertical="center" wrapText="1"/>
      <protection/>
    </xf>
    <xf numFmtId="0" fontId="36" fillId="17" borderId="28" xfId="66" applyFont="1" applyFill="1" applyBorder="1" applyAlignment="1">
      <alignment horizontal="center" vertical="center"/>
      <protection/>
    </xf>
    <xf numFmtId="0" fontId="36" fillId="17" borderId="10" xfId="66" applyFont="1" applyFill="1" applyBorder="1" applyAlignment="1">
      <alignment horizontal="center" vertical="center"/>
      <protection/>
    </xf>
    <xf numFmtId="3" fontId="36" fillId="17" borderId="20" xfId="66" applyNumberFormat="1" applyFont="1" applyFill="1" applyBorder="1" applyAlignment="1">
      <alignment horizontal="center" vertical="center" wrapText="1"/>
      <protection/>
    </xf>
    <xf numFmtId="3" fontId="36" fillId="17" borderId="15" xfId="66" applyNumberFormat="1" applyFont="1" applyFill="1" applyBorder="1" applyAlignment="1">
      <alignment horizontal="center" vertical="center" wrapText="1"/>
      <protection/>
    </xf>
    <xf numFmtId="3" fontId="36" fillId="17" borderId="29" xfId="66" applyNumberFormat="1" applyFont="1" applyFill="1" applyBorder="1" applyAlignment="1">
      <alignment horizontal="center" vertical="center"/>
      <protection/>
    </xf>
  </cellXfs>
  <cellStyles count="8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3" xfId="44"/>
    <cellStyle name="Ezres 3" xfId="45"/>
    <cellStyle name="Ezres 3 2" xfId="46"/>
    <cellStyle name="Ezres 4" xfId="47"/>
    <cellStyle name="Ezres 5" xfId="48"/>
    <cellStyle name="Ezres 5 2" xfId="49"/>
    <cellStyle name="Figyelmeztetés" xfId="50"/>
    <cellStyle name="Hiperhivatkozás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ktsgv" xfId="62"/>
    <cellStyle name="Magyarázó szöveg" xfId="63"/>
    <cellStyle name="Már látott hiperhivatkozás" xfId="64"/>
    <cellStyle name="Normál 10" xfId="65"/>
    <cellStyle name="Normál 2" xfId="66"/>
    <cellStyle name="Normál 2 2" xfId="67"/>
    <cellStyle name="Normál 2 3" xfId="68"/>
    <cellStyle name="Normál 3" xfId="69"/>
    <cellStyle name="Normál 3 2" xfId="70"/>
    <cellStyle name="Normál 4" xfId="71"/>
    <cellStyle name="Normál 4 2" xfId="72"/>
    <cellStyle name="Normál 5" xfId="73"/>
    <cellStyle name="Normál 5 2" xfId="74"/>
    <cellStyle name="Normál 6" xfId="75"/>
    <cellStyle name="Normál 6 2" xfId="76"/>
    <cellStyle name="Normál 7" xfId="77"/>
    <cellStyle name="Normál 8" xfId="78"/>
    <cellStyle name="Normál 9" xfId="79"/>
    <cellStyle name="Normal_1997os osztalékkorlát" xfId="80"/>
    <cellStyle name="Normál12" xfId="81"/>
    <cellStyle name="Összesen" xfId="82"/>
    <cellStyle name="Currency" xfId="83"/>
    <cellStyle name="Currency [0]" xfId="84"/>
    <cellStyle name="Pénznem 2" xfId="85"/>
    <cellStyle name="Rossz" xfId="86"/>
    <cellStyle name="Semleges" xfId="87"/>
    <cellStyle name="SIMA" xfId="88"/>
    <cellStyle name="Standard_BRPRINT" xfId="89"/>
    <cellStyle name="Számítás" xfId="90"/>
    <cellStyle name="Percent" xfId="91"/>
    <cellStyle name="Százalék 2" xfId="92"/>
    <cellStyle name="Százalék 2 2" xfId="93"/>
    <cellStyle name="Százalék 2 3" xfId="94"/>
    <cellStyle name="Százalék 3" xfId="95"/>
    <cellStyle name="Százalék 4" xfId="96"/>
    <cellStyle name="Százalék 5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K&#246;lts&#233;gvet&#233;s_2007\ktg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6\BMelfogadott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7\normat&#237;vafelm&#233;r&#233;s200611h&#243;\4002_kit&#246;lt&#246;tt1204(V&#201;GLEG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alseg Kieg"/>
      <sheetName val="BérPH"/>
      <sheetName val="Normatíva2007"/>
      <sheetName val="Tagi hozzájárulás"/>
      <sheetName val="BEV-KIAD"/>
      <sheetName val="Lakosság"/>
      <sheetName val="Pénzmaradván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6" sqref="B6"/>
    </sheetView>
  </sheetViews>
  <sheetFormatPr defaultColWidth="8.796875" defaultRowHeight="15"/>
  <cols>
    <col min="1" max="1" width="28.3984375" style="0" customWidth="1"/>
    <col min="2" max="2" width="66.59765625" style="0" customWidth="1"/>
    <col min="3" max="3" width="45" style="0" customWidth="1"/>
  </cols>
  <sheetData>
    <row r="1" spans="1:7" ht="32.25" customHeight="1">
      <c r="A1" s="11" t="s">
        <v>86</v>
      </c>
      <c r="B1" s="2"/>
      <c r="C1" s="1"/>
      <c r="D1" s="1"/>
      <c r="E1" s="1"/>
      <c r="F1" s="1"/>
      <c r="G1" s="1"/>
    </row>
    <row r="2" spans="1:7" ht="16.5" customHeight="1">
      <c r="A2" s="3"/>
      <c r="B2" s="4"/>
      <c r="C2" s="1"/>
      <c r="D2" s="1"/>
      <c r="E2" s="1"/>
      <c r="F2" s="1"/>
      <c r="G2" s="1"/>
    </row>
    <row r="3" spans="1:7" ht="33" customHeight="1">
      <c r="A3" s="89" t="s">
        <v>87</v>
      </c>
      <c r="B3" s="90"/>
      <c r="C3" s="1"/>
      <c r="D3" s="1"/>
      <c r="E3" s="1"/>
      <c r="F3" s="1"/>
      <c r="G3" s="1"/>
    </row>
    <row r="4" spans="1:7" ht="24.75" customHeight="1">
      <c r="A4" s="89" t="s">
        <v>83</v>
      </c>
      <c r="B4" s="91"/>
      <c r="C4" s="1"/>
      <c r="D4" s="1"/>
      <c r="E4" s="1"/>
      <c r="F4" s="1"/>
      <c r="G4" s="1"/>
    </row>
    <row r="5" spans="1:7" ht="24.75" customHeight="1">
      <c r="A5" s="85"/>
      <c r="B5" s="86"/>
      <c r="C5" s="1"/>
      <c r="D5" s="1"/>
      <c r="E5" s="1"/>
      <c r="F5" s="1"/>
      <c r="G5" s="1"/>
    </row>
    <row r="6" spans="1:7" ht="24.75" customHeight="1">
      <c r="A6" s="85"/>
      <c r="B6" s="86"/>
      <c r="C6" s="1"/>
      <c r="D6" s="1"/>
      <c r="E6" s="1"/>
      <c r="F6" s="1"/>
      <c r="G6" s="1"/>
    </row>
    <row r="7" spans="1:7" ht="24.75" customHeight="1">
      <c r="A7" s="59"/>
      <c r="B7" s="60"/>
      <c r="C7" s="1"/>
      <c r="D7" s="1"/>
      <c r="E7" s="1"/>
      <c r="F7" s="1"/>
      <c r="G7" s="1"/>
    </row>
    <row r="8" spans="1:7" ht="19.5" customHeight="1">
      <c r="A8" s="57" t="s">
        <v>4</v>
      </c>
      <c r="B8" s="58" t="s">
        <v>0</v>
      </c>
      <c r="C8" s="1"/>
      <c r="D8" s="1"/>
      <c r="E8" s="1"/>
      <c r="F8" s="1"/>
      <c r="G8" s="1"/>
    </row>
    <row r="9" spans="1:7" ht="30" customHeight="1">
      <c r="A9" s="92"/>
      <c r="B9" s="92"/>
      <c r="C9" s="1"/>
      <c r="D9" s="1"/>
      <c r="E9" s="1"/>
      <c r="F9" s="1"/>
      <c r="G9" s="1"/>
    </row>
    <row r="10" spans="1:7" ht="30" customHeight="1">
      <c r="A10" s="6" t="s">
        <v>64</v>
      </c>
      <c r="B10" s="1" t="s">
        <v>68</v>
      </c>
      <c r="C10" s="1"/>
      <c r="D10" s="1"/>
      <c r="E10" s="1"/>
      <c r="F10" s="1"/>
      <c r="G10" s="1"/>
    </row>
    <row r="11" spans="1:7" ht="30" customHeight="1">
      <c r="A11" s="6" t="s">
        <v>65</v>
      </c>
      <c r="B11" s="1" t="s">
        <v>69</v>
      </c>
      <c r="C11" s="1"/>
      <c r="D11" s="1"/>
      <c r="E11" s="1"/>
      <c r="F11" s="1"/>
      <c r="G11" s="1"/>
    </row>
    <row r="12" spans="1:7" ht="30" customHeight="1">
      <c r="A12" s="6" t="s">
        <v>66</v>
      </c>
      <c r="B12" s="1" t="s">
        <v>70</v>
      </c>
      <c r="C12" s="1"/>
      <c r="D12" s="1"/>
      <c r="E12" s="1"/>
      <c r="F12" s="1"/>
      <c r="G12" s="1"/>
    </row>
    <row r="13" spans="1:7" ht="30" customHeight="1">
      <c r="A13" s="6" t="s">
        <v>67</v>
      </c>
      <c r="B13" s="1" t="s">
        <v>71</v>
      </c>
      <c r="C13" s="1"/>
      <c r="D13" s="1"/>
      <c r="E13" s="1"/>
      <c r="F13" s="1"/>
      <c r="G13" s="1"/>
    </row>
    <row r="14" spans="1:7" ht="30" customHeight="1">
      <c r="A14" s="6"/>
      <c r="B14" s="1"/>
      <c r="C14" s="1"/>
      <c r="D14" s="1"/>
      <c r="E14" s="1"/>
      <c r="F14" s="1"/>
      <c r="G14" s="1"/>
    </row>
    <row r="15" spans="1:7" ht="30" customHeight="1">
      <c r="A15" s="6"/>
      <c r="B15" s="1"/>
      <c r="C15" s="1"/>
      <c r="D15" s="1"/>
      <c r="E15" s="1"/>
      <c r="F15" s="1"/>
      <c r="G15" s="1"/>
    </row>
    <row r="16" spans="1:7" ht="30" customHeight="1">
      <c r="A16" s="6"/>
      <c r="B16" s="1"/>
      <c r="C16" s="1"/>
      <c r="D16" s="1"/>
      <c r="E16" s="1"/>
      <c r="F16" s="1"/>
      <c r="G16" s="1"/>
    </row>
    <row r="17" spans="1:7" ht="30" customHeight="1">
      <c r="A17" s="6"/>
      <c r="B17" s="1"/>
      <c r="C17" s="1"/>
      <c r="D17" s="1"/>
      <c r="E17" s="1"/>
      <c r="F17" s="1"/>
      <c r="G17" s="1"/>
    </row>
    <row r="18" spans="1:7" ht="30" customHeight="1">
      <c r="A18" s="6"/>
      <c r="B18" s="1"/>
      <c r="C18" s="1"/>
      <c r="D18" s="1"/>
      <c r="E18" s="1"/>
      <c r="F18" s="1"/>
      <c r="G18" s="1"/>
    </row>
    <row r="19" spans="1:7" ht="30" customHeight="1">
      <c r="A19" s="6"/>
      <c r="B19" s="1"/>
      <c r="C19" s="1"/>
      <c r="D19" s="1"/>
      <c r="E19" s="1"/>
      <c r="F19" s="1"/>
      <c r="G19" s="1"/>
    </row>
    <row r="20" spans="1:7" ht="30" customHeight="1">
      <c r="A20" s="6"/>
      <c r="B20" s="1"/>
      <c r="C20" s="1"/>
      <c r="D20" s="1"/>
      <c r="E20" s="1"/>
      <c r="F20" s="1"/>
      <c r="G20" s="1"/>
    </row>
    <row r="21" spans="1:7" ht="30" customHeight="1">
      <c r="A21" s="6"/>
      <c r="B21" s="1"/>
      <c r="C21" s="1"/>
      <c r="D21" s="1"/>
      <c r="E21" s="1"/>
      <c r="F21" s="1"/>
      <c r="G21" s="1"/>
    </row>
    <row r="22" spans="1:7" ht="30" customHeight="1">
      <c r="A22" s="6"/>
      <c r="B22" s="1"/>
      <c r="C22" s="1"/>
      <c r="D22" s="1"/>
      <c r="E22" s="1"/>
      <c r="F22" s="1"/>
      <c r="G22" s="1"/>
    </row>
    <row r="23" spans="1:7" ht="30" customHeight="1">
      <c r="A23" s="6"/>
      <c r="B23" s="1"/>
      <c r="C23" s="1"/>
      <c r="D23" s="1"/>
      <c r="E23" s="1"/>
      <c r="F23" s="1"/>
      <c r="G23" s="1"/>
    </row>
    <row r="24" spans="1:7" ht="30" customHeight="1">
      <c r="A24" s="6"/>
      <c r="B24" s="56"/>
      <c r="C24" s="1"/>
      <c r="D24" s="1"/>
      <c r="E24" s="1"/>
      <c r="F24" s="1"/>
      <c r="G24" s="1"/>
    </row>
    <row r="25" spans="1:7" ht="30" customHeight="1">
      <c r="A25" s="6"/>
      <c r="B25" s="1"/>
      <c r="C25" s="1"/>
      <c r="D25" s="1"/>
      <c r="E25" s="1"/>
      <c r="F25" s="1"/>
      <c r="G25" s="1"/>
    </row>
    <row r="26" spans="1:7" ht="30" customHeight="1">
      <c r="A26" s="6"/>
      <c r="B26" s="3"/>
      <c r="C26" s="1"/>
      <c r="D26" s="1"/>
      <c r="E26" s="1"/>
      <c r="F26" s="1"/>
      <c r="G26" s="1"/>
    </row>
    <row r="27" spans="1:7" ht="30" customHeight="1">
      <c r="A27" s="6"/>
      <c r="B27" s="3"/>
      <c r="C27" s="1"/>
      <c r="D27" s="1"/>
      <c r="E27" s="1"/>
      <c r="F27" s="1"/>
      <c r="G27" s="1"/>
    </row>
    <row r="28" spans="1:7" ht="30" customHeight="1">
      <c r="A28" s="6"/>
      <c r="B28" s="1"/>
      <c r="C28" s="1"/>
      <c r="D28" s="1"/>
      <c r="E28" s="1"/>
      <c r="F28" s="1"/>
      <c r="G28" s="1"/>
    </row>
    <row r="29" spans="1:7" ht="30" customHeight="1">
      <c r="A29" s="6"/>
      <c r="B29" s="3"/>
      <c r="C29" s="1"/>
      <c r="D29" s="1"/>
      <c r="E29" s="1"/>
      <c r="F29" s="1"/>
      <c r="G29" s="1"/>
    </row>
    <row r="30" spans="1:7" ht="30" customHeight="1">
      <c r="A30" s="6"/>
      <c r="B30" s="1"/>
      <c r="C30" s="1"/>
      <c r="D30" s="1"/>
      <c r="E30" s="1"/>
      <c r="F30" s="1"/>
      <c r="G30" s="1"/>
    </row>
    <row r="31" spans="1:7" ht="30" customHeight="1">
      <c r="A31" s="6"/>
      <c r="B31" s="1"/>
      <c r="C31" s="1"/>
      <c r="D31" s="1"/>
      <c r="E31" s="1"/>
      <c r="F31" s="1"/>
      <c r="G31" s="1"/>
    </row>
    <row r="32" spans="1:7" ht="30" customHeight="1">
      <c r="A32" s="6"/>
      <c r="B32" s="1"/>
      <c r="C32" s="1"/>
      <c r="D32" s="1"/>
      <c r="E32" s="1"/>
      <c r="F32" s="1"/>
      <c r="G32" s="1"/>
    </row>
    <row r="33" spans="1:7" ht="30" customHeight="1">
      <c r="A33" s="6"/>
      <c r="B33" s="1"/>
      <c r="C33" s="1"/>
      <c r="D33" s="1"/>
      <c r="E33" s="1"/>
      <c r="F33" s="1"/>
      <c r="G33" s="1"/>
    </row>
    <row r="34" spans="1:2" ht="30" customHeight="1">
      <c r="A34" s="6"/>
      <c r="B34" s="1"/>
    </row>
    <row r="35" spans="1:2" ht="24.75" customHeight="1">
      <c r="A35" s="6"/>
      <c r="B35" s="1"/>
    </row>
    <row r="36" spans="1:2" ht="24.75" customHeight="1">
      <c r="A36" s="6"/>
      <c r="B36" s="5"/>
    </row>
    <row r="37" spans="1:2" ht="24.75" customHeight="1">
      <c r="A37" s="6"/>
      <c r="B37" s="1"/>
    </row>
    <row r="38" spans="1:2" ht="24.75" customHeight="1">
      <c r="A38" s="6"/>
      <c r="B38" s="1"/>
    </row>
    <row r="39" spans="1:2" ht="24.75" customHeight="1">
      <c r="A39" s="6"/>
      <c r="B39" s="1"/>
    </row>
  </sheetData>
  <sheetProtection/>
  <mergeCells count="3">
    <mergeCell ref="A3:B3"/>
    <mergeCell ref="A4:B4"/>
    <mergeCell ref="A9:B9"/>
  </mergeCells>
  <printOptions horizontalCentered="1"/>
  <pageMargins left="0.5118110236220472" right="0.5118110236220472" top="0.7480314960629921" bottom="0.35433070866141736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view="pageLayout" workbookViewId="0" topLeftCell="A28">
      <selection activeCell="F43" sqref="F43:F53"/>
    </sheetView>
  </sheetViews>
  <sheetFormatPr defaultColWidth="8.796875" defaultRowHeight="15"/>
  <cols>
    <col min="1" max="1" width="4.8984375" style="8" customWidth="1"/>
    <col min="2" max="2" width="39.8984375" style="8" customWidth="1"/>
    <col min="3" max="3" width="15.59765625" style="10" customWidth="1"/>
    <col min="4" max="6" width="15.69921875" style="8" customWidth="1"/>
    <col min="7" max="7" width="13.19921875" style="8" customWidth="1"/>
    <col min="8" max="16384" width="9" style="8" customWidth="1"/>
  </cols>
  <sheetData>
    <row r="1" spans="1:7" ht="20.25" customHeight="1">
      <c r="A1" s="40" t="str">
        <f>Adatlap!A1</f>
        <v>Nagyréde Nagyközség Önkormányzata</v>
      </c>
      <c r="B1" s="12"/>
      <c r="C1" s="14"/>
      <c r="D1" s="14"/>
      <c r="E1" s="14"/>
      <c r="F1" s="14"/>
      <c r="G1" s="14" t="s">
        <v>72</v>
      </c>
    </row>
    <row r="2" spans="1:7" ht="29.25" customHeight="1">
      <c r="A2" s="93" t="s">
        <v>3</v>
      </c>
      <c r="B2" s="94" t="s">
        <v>0</v>
      </c>
      <c r="C2" s="95" t="s">
        <v>61</v>
      </c>
      <c r="D2" s="95" t="s">
        <v>82</v>
      </c>
      <c r="E2" s="95" t="s">
        <v>85</v>
      </c>
      <c r="F2" s="95" t="s">
        <v>88</v>
      </c>
      <c r="G2" s="95" t="s">
        <v>81</v>
      </c>
    </row>
    <row r="3" spans="1:7" ht="15.75" customHeight="1">
      <c r="A3" s="93"/>
      <c r="B3" s="94"/>
      <c r="C3" s="96"/>
      <c r="D3" s="96"/>
      <c r="E3" s="96"/>
      <c r="F3" s="96"/>
      <c r="G3" s="96"/>
    </row>
    <row r="4" spans="1:7" ht="16.5" customHeight="1">
      <c r="A4" s="93"/>
      <c r="B4" s="94"/>
      <c r="C4" s="97"/>
      <c r="D4" s="97"/>
      <c r="E4" s="97"/>
      <c r="F4" s="97"/>
      <c r="G4" s="97"/>
    </row>
    <row r="5" spans="1:7" ht="13.5" customHeight="1">
      <c r="A5" s="15">
        <v>1</v>
      </c>
      <c r="B5" s="16" t="s">
        <v>5</v>
      </c>
      <c r="C5" s="18">
        <v>145650</v>
      </c>
      <c r="D5" s="18">
        <v>20560</v>
      </c>
      <c r="E5" s="18">
        <v>-1071</v>
      </c>
      <c r="F5" s="18">
        <v>14553</v>
      </c>
      <c r="G5" s="18">
        <f aca="true" t="shared" si="0" ref="G5:G16">SUM(C5:F5)</f>
        <v>179692</v>
      </c>
    </row>
    <row r="6" spans="1:7" ht="13.5" customHeight="1">
      <c r="A6" s="15">
        <v>2</v>
      </c>
      <c r="B6" s="16" t="s">
        <v>7</v>
      </c>
      <c r="C6" s="18">
        <v>40438</v>
      </c>
      <c r="D6" s="18">
        <v>5551</v>
      </c>
      <c r="E6" s="18">
        <v>-289</v>
      </c>
      <c r="F6" s="18">
        <v>3702</v>
      </c>
      <c r="G6" s="18">
        <f t="shared" si="0"/>
        <v>49402</v>
      </c>
    </row>
    <row r="7" spans="1:7" ht="13.5" customHeight="1">
      <c r="A7" s="15">
        <v>3</v>
      </c>
      <c r="B7" s="16" t="s">
        <v>8</v>
      </c>
      <c r="C7" s="18">
        <v>118049</v>
      </c>
      <c r="D7" s="18">
        <v>4030</v>
      </c>
      <c r="E7" s="18">
        <v>2449</v>
      </c>
      <c r="F7" s="18">
        <v>22653</v>
      </c>
      <c r="G7" s="18">
        <f t="shared" si="0"/>
        <v>147181</v>
      </c>
    </row>
    <row r="8" spans="1:7" ht="13.5" customHeight="1">
      <c r="A8" s="15">
        <v>4</v>
      </c>
      <c r="B8" s="16" t="s">
        <v>6</v>
      </c>
      <c r="C8" s="18">
        <v>1550</v>
      </c>
      <c r="D8" s="18">
        <v>0</v>
      </c>
      <c r="E8" s="18">
        <v>0</v>
      </c>
      <c r="F8" s="18">
        <v>1331</v>
      </c>
      <c r="G8" s="18">
        <f t="shared" si="0"/>
        <v>2881</v>
      </c>
    </row>
    <row r="9" spans="1:7" ht="13.5" customHeight="1">
      <c r="A9" s="15">
        <v>5</v>
      </c>
      <c r="B9" s="16" t="s">
        <v>9</v>
      </c>
      <c r="C9" s="18">
        <v>13246</v>
      </c>
      <c r="D9" s="18">
        <v>0</v>
      </c>
      <c r="E9" s="18">
        <v>6000</v>
      </c>
      <c r="F9" s="18">
        <v>6334</v>
      </c>
      <c r="G9" s="18">
        <f t="shared" si="0"/>
        <v>25580</v>
      </c>
    </row>
    <row r="10" spans="1:7" ht="13.5" customHeight="1">
      <c r="A10" s="15">
        <v>6</v>
      </c>
      <c r="B10" s="16" t="s">
        <v>51</v>
      </c>
      <c r="C10" s="18">
        <v>0</v>
      </c>
      <c r="D10" s="18">
        <v>0</v>
      </c>
      <c r="E10" s="18">
        <v>0</v>
      </c>
      <c r="F10" s="18">
        <v>0</v>
      </c>
      <c r="G10" s="18">
        <f t="shared" si="0"/>
        <v>0</v>
      </c>
    </row>
    <row r="11" spans="1:7" ht="13.5" customHeight="1">
      <c r="A11" s="15">
        <v>7</v>
      </c>
      <c r="B11" s="16" t="s">
        <v>10</v>
      </c>
      <c r="C11" s="18">
        <v>19241</v>
      </c>
      <c r="D11" s="18">
        <v>0</v>
      </c>
      <c r="E11" s="18">
        <v>-1089</v>
      </c>
      <c r="F11" s="18">
        <v>70647</v>
      </c>
      <c r="G11" s="18">
        <f t="shared" si="0"/>
        <v>88799</v>
      </c>
    </row>
    <row r="12" spans="1:7" ht="13.5" customHeight="1">
      <c r="A12" s="15">
        <v>8</v>
      </c>
      <c r="B12" s="19" t="s">
        <v>11</v>
      </c>
      <c r="C12" s="17">
        <v>100</v>
      </c>
      <c r="D12" s="17">
        <v>0</v>
      </c>
      <c r="E12" s="17">
        <v>0</v>
      </c>
      <c r="F12" s="17">
        <v>0</v>
      </c>
      <c r="G12" s="18">
        <f t="shared" si="0"/>
        <v>100</v>
      </c>
    </row>
    <row r="13" spans="1:7" ht="13.5" customHeight="1">
      <c r="A13" s="15">
        <v>9</v>
      </c>
      <c r="B13" s="16" t="s">
        <v>12</v>
      </c>
      <c r="C13" s="17">
        <v>19890</v>
      </c>
      <c r="D13" s="17">
        <v>0</v>
      </c>
      <c r="E13" s="17">
        <v>-1528</v>
      </c>
      <c r="F13" s="17">
        <v>3198</v>
      </c>
      <c r="G13" s="18">
        <f t="shared" si="0"/>
        <v>21560</v>
      </c>
    </row>
    <row r="14" spans="1:7" ht="13.5" customHeight="1">
      <c r="A14" s="15">
        <v>10</v>
      </c>
      <c r="B14" s="16" t="s">
        <v>52</v>
      </c>
      <c r="C14" s="17">
        <v>0</v>
      </c>
      <c r="D14" s="17">
        <v>0</v>
      </c>
      <c r="E14" s="17">
        <v>0</v>
      </c>
      <c r="F14" s="17">
        <v>0</v>
      </c>
      <c r="G14" s="18">
        <f t="shared" si="0"/>
        <v>0</v>
      </c>
    </row>
    <row r="15" spans="1:7" ht="13.5" customHeight="1">
      <c r="A15" s="15">
        <v>11</v>
      </c>
      <c r="B15" s="16" t="s">
        <v>13</v>
      </c>
      <c r="C15" s="18">
        <v>0</v>
      </c>
      <c r="D15" s="18">
        <v>0</v>
      </c>
      <c r="E15" s="18">
        <v>0</v>
      </c>
      <c r="F15" s="18">
        <v>1784</v>
      </c>
      <c r="G15" s="18">
        <f t="shared" si="0"/>
        <v>1784</v>
      </c>
    </row>
    <row r="16" spans="1:7" ht="13.5" customHeight="1">
      <c r="A16" s="15">
        <v>12</v>
      </c>
      <c r="B16" s="16" t="s">
        <v>73</v>
      </c>
      <c r="C16" s="17">
        <v>500</v>
      </c>
      <c r="D16" s="17">
        <v>318</v>
      </c>
      <c r="E16" s="17">
        <v>0</v>
      </c>
      <c r="F16" s="17">
        <v>-818</v>
      </c>
      <c r="G16" s="18">
        <f t="shared" si="0"/>
        <v>0</v>
      </c>
    </row>
    <row r="17" spans="1:7" ht="13.5" customHeight="1">
      <c r="A17" s="20">
        <v>13</v>
      </c>
      <c r="B17" s="21" t="s">
        <v>14</v>
      </c>
      <c r="C17" s="22">
        <f>SUM(C5:C16)-C12</f>
        <v>358564</v>
      </c>
      <c r="D17" s="22">
        <f>SUM(D5:D16)-D12</f>
        <v>30459</v>
      </c>
      <c r="E17" s="22">
        <f>SUM(E5:E16)-E12</f>
        <v>4472</v>
      </c>
      <c r="F17" s="22">
        <f>SUM(F5:F16)-F12</f>
        <v>123384</v>
      </c>
      <c r="G17" s="22">
        <f>SUM(G5:G16)-G12</f>
        <v>516879</v>
      </c>
    </row>
    <row r="18" spans="1:7" ht="13.5" customHeight="1">
      <c r="A18" s="15">
        <v>14</v>
      </c>
      <c r="B18" s="16" t="s">
        <v>15</v>
      </c>
      <c r="C18" s="17">
        <v>44968</v>
      </c>
      <c r="D18" s="17">
        <v>0</v>
      </c>
      <c r="E18" s="17">
        <v>-4472</v>
      </c>
      <c r="F18" s="17">
        <v>0</v>
      </c>
      <c r="G18" s="17">
        <f>SUM(C18:F18)</f>
        <v>40496</v>
      </c>
    </row>
    <row r="19" spans="1:7" ht="13.5" customHeight="1">
      <c r="A19" s="15">
        <v>15</v>
      </c>
      <c r="B19" s="16" t="s">
        <v>16</v>
      </c>
      <c r="C19" s="17">
        <v>0</v>
      </c>
      <c r="D19" s="17">
        <v>0</v>
      </c>
      <c r="E19" s="17">
        <v>0</v>
      </c>
      <c r="F19" s="17">
        <v>0</v>
      </c>
      <c r="G19" s="17">
        <f>SUM(C19:F19)</f>
        <v>0</v>
      </c>
    </row>
    <row r="20" spans="1:7" ht="13.5" customHeight="1">
      <c r="A20" s="15">
        <v>16</v>
      </c>
      <c r="B20" s="16" t="s">
        <v>17</v>
      </c>
      <c r="C20" s="17">
        <v>0</v>
      </c>
      <c r="D20" s="17">
        <v>0</v>
      </c>
      <c r="E20" s="17">
        <v>0</v>
      </c>
      <c r="F20" s="17">
        <v>0</v>
      </c>
      <c r="G20" s="17">
        <f>SUM(C20:F20)</f>
        <v>0</v>
      </c>
    </row>
    <row r="21" spans="1:7" ht="13.5" customHeight="1">
      <c r="A21" s="15">
        <v>17</v>
      </c>
      <c r="B21" s="16" t="s">
        <v>18</v>
      </c>
      <c r="C21" s="17">
        <v>0</v>
      </c>
      <c r="D21" s="17">
        <v>0</v>
      </c>
      <c r="E21" s="17">
        <v>0</v>
      </c>
      <c r="F21" s="17">
        <v>5209</v>
      </c>
      <c r="G21" s="17">
        <f>SUM(C21:F21)</f>
        <v>5209</v>
      </c>
    </row>
    <row r="22" spans="1:7" ht="13.5" customHeight="1">
      <c r="A22" s="15">
        <v>18</v>
      </c>
      <c r="B22" s="16" t="s">
        <v>19</v>
      </c>
      <c r="C22" s="17">
        <v>0</v>
      </c>
      <c r="D22" s="17">
        <v>0</v>
      </c>
      <c r="E22" s="17">
        <v>0</v>
      </c>
      <c r="F22" s="17">
        <v>0</v>
      </c>
      <c r="G22" s="17">
        <f>SUM(C22:F22)</f>
        <v>0</v>
      </c>
    </row>
    <row r="23" spans="1:7" ht="13.5" customHeight="1">
      <c r="A23" s="23">
        <v>19</v>
      </c>
      <c r="B23" s="24" t="s">
        <v>20</v>
      </c>
      <c r="C23" s="25">
        <f>SUM(C18:C22)</f>
        <v>44968</v>
      </c>
      <c r="D23" s="25">
        <f>SUM(D18:D22)</f>
        <v>0</v>
      </c>
      <c r="E23" s="25">
        <f>SUM(E18:E22)</f>
        <v>-4472</v>
      </c>
      <c r="F23" s="25">
        <f>SUM(F18:F22)</f>
        <v>5209</v>
      </c>
      <c r="G23" s="25">
        <f>SUM(G18:G22)</f>
        <v>45705</v>
      </c>
    </row>
    <row r="24" spans="1:7" ht="13.5" customHeight="1">
      <c r="A24" s="15">
        <v>20</v>
      </c>
      <c r="B24" s="16" t="s">
        <v>21</v>
      </c>
      <c r="C24" s="18">
        <v>0</v>
      </c>
      <c r="D24" s="18">
        <v>0</v>
      </c>
      <c r="E24" s="18">
        <v>0</v>
      </c>
      <c r="F24" s="18">
        <v>0</v>
      </c>
      <c r="G24" s="18">
        <f>SUM(C24:D24)</f>
        <v>0</v>
      </c>
    </row>
    <row r="25" spans="1:7" ht="13.5" customHeight="1">
      <c r="A25" s="15">
        <v>21</v>
      </c>
      <c r="B25" s="16"/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ht="13.5" customHeight="1">
      <c r="A26" s="20">
        <v>22</v>
      </c>
      <c r="B26" s="21" t="s">
        <v>22</v>
      </c>
      <c r="C26" s="22">
        <f>C17+C23+C24+C25</f>
        <v>403532</v>
      </c>
      <c r="D26" s="22">
        <f>D17+D23+D24+D25</f>
        <v>30459</v>
      </c>
      <c r="E26" s="22">
        <f>E17+E23+E24+E25</f>
        <v>0</v>
      </c>
      <c r="F26" s="22">
        <f>F17+F23+F24+F25</f>
        <v>128593</v>
      </c>
      <c r="G26" s="22">
        <f>G17+G23+G24+G25</f>
        <v>562584</v>
      </c>
    </row>
    <row r="27" spans="1:7" ht="13.5" customHeight="1">
      <c r="A27" s="74">
        <v>23</v>
      </c>
      <c r="B27" s="75"/>
      <c r="C27" s="29"/>
      <c r="D27" s="29"/>
      <c r="E27" s="29"/>
      <c r="F27" s="29"/>
      <c r="G27" s="29"/>
    </row>
    <row r="28" spans="1:7" ht="13.5" customHeight="1">
      <c r="A28" s="15">
        <v>24</v>
      </c>
      <c r="B28" s="16" t="s">
        <v>23</v>
      </c>
      <c r="C28" s="18">
        <v>158476</v>
      </c>
      <c r="D28" s="18">
        <v>30459</v>
      </c>
      <c r="E28" s="18">
        <v>0</v>
      </c>
      <c r="F28" s="18">
        <v>23985</v>
      </c>
      <c r="G28" s="18">
        <f>SUM(C28:F28)</f>
        <v>212920</v>
      </c>
    </row>
    <row r="29" spans="1:7" ht="13.5" customHeight="1">
      <c r="A29" s="15">
        <v>25</v>
      </c>
      <c r="B29" s="19" t="s">
        <v>24</v>
      </c>
      <c r="C29" s="18">
        <v>151156</v>
      </c>
      <c r="D29" s="18">
        <v>30459</v>
      </c>
      <c r="E29" s="18">
        <v>0</v>
      </c>
      <c r="F29" s="18">
        <v>-23126</v>
      </c>
      <c r="G29" s="18">
        <f aca="true" t="shared" si="1" ref="G29:G41">SUM(C29:F29)</f>
        <v>158489</v>
      </c>
    </row>
    <row r="30" spans="1:7" ht="13.5" customHeight="1">
      <c r="A30" s="15">
        <v>26</v>
      </c>
      <c r="B30" s="16" t="s">
        <v>25</v>
      </c>
      <c r="C30" s="18">
        <v>0</v>
      </c>
      <c r="D30" s="18">
        <v>0</v>
      </c>
      <c r="E30" s="18">
        <v>0</v>
      </c>
      <c r="F30" s="18">
        <v>63701</v>
      </c>
      <c r="G30" s="18">
        <f t="shared" si="1"/>
        <v>63701</v>
      </c>
    </row>
    <row r="31" spans="1:7" ht="13.5" customHeight="1">
      <c r="A31" s="15">
        <v>27</v>
      </c>
      <c r="B31" s="19" t="s">
        <v>26</v>
      </c>
      <c r="C31" s="18">
        <v>0</v>
      </c>
      <c r="D31" s="18">
        <v>0</v>
      </c>
      <c r="E31" s="18">
        <v>0</v>
      </c>
      <c r="F31" s="18">
        <v>669</v>
      </c>
      <c r="G31" s="18">
        <f t="shared" si="1"/>
        <v>669</v>
      </c>
    </row>
    <row r="32" spans="1:7" ht="13.5" customHeight="1">
      <c r="A32" s="15">
        <v>28</v>
      </c>
      <c r="B32" s="19" t="s">
        <v>27</v>
      </c>
      <c r="C32" s="18">
        <v>151800</v>
      </c>
      <c r="D32" s="18">
        <v>0</v>
      </c>
      <c r="E32" s="18">
        <v>0</v>
      </c>
      <c r="F32" s="18">
        <v>20669</v>
      </c>
      <c r="G32" s="18">
        <f t="shared" si="1"/>
        <v>172469</v>
      </c>
    </row>
    <row r="33" spans="1:7" ht="13.5" customHeight="1">
      <c r="A33" s="15">
        <v>29</v>
      </c>
      <c r="B33" s="19" t="s">
        <v>28</v>
      </c>
      <c r="C33" s="18">
        <v>141000</v>
      </c>
      <c r="D33" s="18">
        <v>0</v>
      </c>
      <c r="E33" s="18">
        <v>0</v>
      </c>
      <c r="F33" s="18">
        <v>20406</v>
      </c>
      <c r="G33" s="18">
        <f t="shared" si="1"/>
        <v>161406</v>
      </c>
    </row>
    <row r="34" spans="1:7" ht="13.5" customHeight="1">
      <c r="A34" s="15">
        <v>30</v>
      </c>
      <c r="B34" s="19" t="s">
        <v>29</v>
      </c>
      <c r="C34" s="18">
        <v>10000</v>
      </c>
      <c r="D34" s="18">
        <v>0</v>
      </c>
      <c r="E34" s="18">
        <v>0</v>
      </c>
      <c r="F34" s="18">
        <v>1063</v>
      </c>
      <c r="G34" s="18">
        <f t="shared" si="1"/>
        <v>11063</v>
      </c>
    </row>
    <row r="35" spans="1:7" ht="13.5" customHeight="1">
      <c r="A35" s="15">
        <v>31</v>
      </c>
      <c r="B35" s="16" t="s">
        <v>30</v>
      </c>
      <c r="C35" s="18">
        <v>30354</v>
      </c>
      <c r="D35" s="18">
        <v>0</v>
      </c>
      <c r="E35" s="18">
        <v>0</v>
      </c>
      <c r="F35" s="18">
        <v>9698</v>
      </c>
      <c r="G35" s="18">
        <f t="shared" si="1"/>
        <v>40052</v>
      </c>
    </row>
    <row r="36" spans="1:7" ht="13.5" customHeight="1">
      <c r="A36" s="15">
        <v>32</v>
      </c>
      <c r="B36" s="16" t="s">
        <v>31</v>
      </c>
      <c r="C36" s="17">
        <v>0</v>
      </c>
      <c r="D36" s="17">
        <v>0</v>
      </c>
      <c r="E36" s="18">
        <v>0</v>
      </c>
      <c r="F36" s="18">
        <v>0</v>
      </c>
      <c r="G36" s="18">
        <f t="shared" si="1"/>
        <v>0</v>
      </c>
    </row>
    <row r="37" spans="1:7" ht="13.5" customHeight="1">
      <c r="A37" s="15">
        <v>33</v>
      </c>
      <c r="B37" s="19" t="s">
        <v>32</v>
      </c>
      <c r="C37" s="17">
        <v>0</v>
      </c>
      <c r="D37" s="17">
        <v>0</v>
      </c>
      <c r="E37" s="18">
        <v>0</v>
      </c>
      <c r="F37" s="18">
        <v>0</v>
      </c>
      <c r="G37" s="18">
        <f t="shared" si="1"/>
        <v>0</v>
      </c>
    </row>
    <row r="38" spans="1:7" ht="13.5" customHeight="1">
      <c r="A38" s="15">
        <v>34</v>
      </c>
      <c r="B38" s="16" t="s">
        <v>33</v>
      </c>
      <c r="C38" s="17">
        <v>0</v>
      </c>
      <c r="D38" s="17">
        <v>0</v>
      </c>
      <c r="E38" s="18">
        <v>0</v>
      </c>
      <c r="F38" s="18">
        <v>450</v>
      </c>
      <c r="G38" s="18">
        <f t="shared" si="1"/>
        <v>450</v>
      </c>
    </row>
    <row r="39" spans="1:7" ht="30" customHeight="1">
      <c r="A39" s="15">
        <v>35</v>
      </c>
      <c r="B39" s="27" t="s">
        <v>34</v>
      </c>
      <c r="C39" s="17">
        <v>0</v>
      </c>
      <c r="D39" s="17">
        <v>0</v>
      </c>
      <c r="E39" s="18">
        <v>0</v>
      </c>
      <c r="F39" s="18">
        <v>0</v>
      </c>
      <c r="G39" s="18">
        <f t="shared" si="1"/>
        <v>0</v>
      </c>
    </row>
    <row r="40" spans="1:7" ht="13.5" customHeight="1">
      <c r="A40" s="15">
        <v>36</v>
      </c>
      <c r="B40" s="16" t="s">
        <v>35</v>
      </c>
      <c r="C40" s="17">
        <v>0</v>
      </c>
      <c r="D40" s="17">
        <v>0</v>
      </c>
      <c r="E40" s="18">
        <v>0</v>
      </c>
      <c r="F40" s="18">
        <v>680</v>
      </c>
      <c r="G40" s="18">
        <f t="shared" si="1"/>
        <v>680</v>
      </c>
    </row>
    <row r="41" spans="1:7" ht="30.75" customHeight="1">
      <c r="A41" s="15">
        <v>37</v>
      </c>
      <c r="B41" s="27" t="s">
        <v>36</v>
      </c>
      <c r="C41" s="17">
        <v>0</v>
      </c>
      <c r="D41" s="17">
        <v>0</v>
      </c>
      <c r="E41" s="18">
        <v>0</v>
      </c>
      <c r="F41" s="18">
        <v>0</v>
      </c>
      <c r="G41" s="18">
        <f t="shared" si="1"/>
        <v>0</v>
      </c>
    </row>
    <row r="42" spans="1:7" ht="27.75" customHeight="1">
      <c r="A42" s="20">
        <v>38</v>
      </c>
      <c r="B42" s="28" t="s">
        <v>37</v>
      </c>
      <c r="C42" s="22">
        <f>SUM(C28:C41)-C29-C31-C33-C34-C37-C39-C41</f>
        <v>340630</v>
      </c>
      <c r="D42" s="22">
        <f>SUM(D28:D41)-D29-D31-D33-D34-D37-D39-D41</f>
        <v>30459</v>
      </c>
      <c r="E42" s="22">
        <f>SUM(E28:E41)-E29-E31-E33-E34-E37-E39-E41</f>
        <v>0</v>
      </c>
      <c r="F42" s="22">
        <f>SUM(F28:F41)-F29-F31-F33-F34-F37-F39-F41</f>
        <v>119183</v>
      </c>
      <c r="G42" s="22">
        <f>SUM(G28:G41)-G29-G31-G33-G34-G37-G39-G41</f>
        <v>490272</v>
      </c>
    </row>
    <row r="43" spans="1:7" ht="13.5" customHeight="1">
      <c r="A43" s="15">
        <v>39</v>
      </c>
      <c r="B43" s="16" t="s">
        <v>38</v>
      </c>
      <c r="C43" s="17">
        <v>30000</v>
      </c>
      <c r="D43" s="17">
        <v>0</v>
      </c>
      <c r="E43" s="17">
        <v>0</v>
      </c>
      <c r="F43" s="17">
        <v>0</v>
      </c>
      <c r="G43" s="17">
        <f>SUM(C43:F43)</f>
        <v>30000</v>
      </c>
    </row>
    <row r="44" spans="1:7" ht="13.5" customHeight="1">
      <c r="A44" s="15">
        <v>40</v>
      </c>
      <c r="B44" s="16" t="s">
        <v>39</v>
      </c>
      <c r="C44" s="17">
        <v>0</v>
      </c>
      <c r="D44" s="17">
        <v>0</v>
      </c>
      <c r="E44" s="17">
        <v>0</v>
      </c>
      <c r="F44" s="17">
        <v>0</v>
      </c>
      <c r="G44" s="17">
        <f aca="true" t="shared" si="2" ref="G44:G50">SUM(C44:F44)</f>
        <v>0</v>
      </c>
    </row>
    <row r="45" spans="1:7" ht="13.5" customHeight="1">
      <c r="A45" s="15">
        <v>41</v>
      </c>
      <c r="B45" s="16" t="s">
        <v>40</v>
      </c>
      <c r="C45" s="17">
        <v>32902</v>
      </c>
      <c r="D45" s="17">
        <v>0</v>
      </c>
      <c r="E45" s="17">
        <v>0</v>
      </c>
      <c r="F45" s="17">
        <v>3907</v>
      </c>
      <c r="G45" s="17">
        <f t="shared" si="2"/>
        <v>36809</v>
      </c>
    </row>
    <row r="46" spans="1:7" ht="13.5" customHeight="1">
      <c r="A46" s="15">
        <v>42</v>
      </c>
      <c r="B46" s="16" t="s">
        <v>17</v>
      </c>
      <c r="C46" s="17">
        <v>0</v>
      </c>
      <c r="D46" s="17">
        <v>0</v>
      </c>
      <c r="E46" s="17">
        <v>0</v>
      </c>
      <c r="F46" s="17">
        <v>5503</v>
      </c>
      <c r="G46" s="17">
        <f t="shared" si="2"/>
        <v>5503</v>
      </c>
    </row>
    <row r="47" spans="1:7" ht="13.5" customHeight="1">
      <c r="A47" s="15">
        <v>43</v>
      </c>
      <c r="B47" s="16" t="s">
        <v>41</v>
      </c>
      <c r="C47" s="17">
        <v>0</v>
      </c>
      <c r="D47" s="17">
        <v>0</v>
      </c>
      <c r="E47" s="17">
        <v>0</v>
      </c>
      <c r="F47" s="17">
        <v>0</v>
      </c>
      <c r="G47" s="17">
        <f t="shared" si="2"/>
        <v>0</v>
      </c>
    </row>
    <row r="48" spans="1:7" ht="13.5" customHeight="1">
      <c r="A48" s="15">
        <v>44</v>
      </c>
      <c r="B48" s="16" t="s">
        <v>42</v>
      </c>
      <c r="C48" s="17">
        <v>0</v>
      </c>
      <c r="D48" s="17">
        <v>0</v>
      </c>
      <c r="E48" s="17">
        <v>0</v>
      </c>
      <c r="F48" s="17">
        <v>0</v>
      </c>
      <c r="G48" s="17">
        <f t="shared" si="2"/>
        <v>0</v>
      </c>
    </row>
    <row r="49" spans="1:7" ht="13.5" customHeight="1">
      <c r="A49" s="15">
        <v>45</v>
      </c>
      <c r="B49" s="16" t="s">
        <v>43</v>
      </c>
      <c r="C49" s="17">
        <v>0</v>
      </c>
      <c r="D49" s="17">
        <v>0</v>
      </c>
      <c r="E49" s="17">
        <v>0</v>
      </c>
      <c r="F49" s="17">
        <v>0</v>
      </c>
      <c r="G49" s="17">
        <f t="shared" si="2"/>
        <v>0</v>
      </c>
    </row>
    <row r="50" spans="1:7" ht="13.5" customHeight="1">
      <c r="A50" s="15">
        <v>46</v>
      </c>
      <c r="B50" s="16" t="s">
        <v>44</v>
      </c>
      <c r="C50" s="18">
        <v>0</v>
      </c>
      <c r="D50" s="18">
        <v>0</v>
      </c>
      <c r="E50" s="17">
        <v>0</v>
      </c>
      <c r="F50" s="17">
        <v>0</v>
      </c>
      <c r="G50" s="17">
        <f t="shared" si="2"/>
        <v>0</v>
      </c>
    </row>
    <row r="51" spans="1:7" ht="13.5" customHeight="1">
      <c r="A51" s="23">
        <v>47</v>
      </c>
      <c r="B51" s="24" t="s">
        <v>74</v>
      </c>
      <c r="C51" s="29">
        <f>SUM(C43:C50)</f>
        <v>62902</v>
      </c>
      <c r="D51" s="29">
        <f>SUM(D43:D50)</f>
        <v>0</v>
      </c>
      <c r="E51" s="29">
        <f>SUM(E43:E50)</f>
        <v>0</v>
      </c>
      <c r="F51" s="29">
        <f>SUM(F43:F50)</f>
        <v>9410</v>
      </c>
      <c r="G51" s="29">
        <f>SUM(G43:G50)</f>
        <v>72312</v>
      </c>
    </row>
    <row r="52" spans="1:7" ht="13.5" customHeight="1">
      <c r="A52" s="15">
        <v>48</v>
      </c>
      <c r="B52" s="16" t="s">
        <v>46</v>
      </c>
      <c r="C52" s="18">
        <v>0</v>
      </c>
      <c r="D52" s="18">
        <v>0</v>
      </c>
      <c r="E52" s="17">
        <v>0</v>
      </c>
      <c r="F52" s="17">
        <v>0</v>
      </c>
      <c r="G52" s="18">
        <v>0</v>
      </c>
    </row>
    <row r="53" spans="1:7" ht="13.5" customHeight="1">
      <c r="A53" s="15">
        <v>49</v>
      </c>
      <c r="B53" s="16"/>
      <c r="C53" s="18">
        <v>0</v>
      </c>
      <c r="D53" s="18">
        <v>0</v>
      </c>
      <c r="E53" s="18">
        <v>0</v>
      </c>
      <c r="F53" s="18">
        <v>0</v>
      </c>
      <c r="G53" s="18">
        <v>0</v>
      </c>
    </row>
    <row r="54" spans="1:7" ht="18" customHeight="1">
      <c r="A54" s="20">
        <v>50</v>
      </c>
      <c r="B54" s="21" t="s">
        <v>75</v>
      </c>
      <c r="C54" s="22">
        <f>C42+C51+SUM(C52:C53)</f>
        <v>403532</v>
      </c>
      <c r="D54" s="22">
        <f>D42+D51+SUM(D52:D53)</f>
        <v>30459</v>
      </c>
      <c r="E54" s="22">
        <f>E42+E51+SUM(E52:E53)</f>
        <v>0</v>
      </c>
      <c r="F54" s="22">
        <f>F42+F51+SUM(F52:F53)</f>
        <v>128593</v>
      </c>
      <c r="G54" s="22">
        <f>G42+G51+SUM(G52:G53)</f>
        <v>562584</v>
      </c>
    </row>
    <row r="55" spans="1:7" ht="30" customHeight="1">
      <c r="A55" s="20">
        <v>51</v>
      </c>
      <c r="B55" s="31" t="s">
        <v>76</v>
      </c>
      <c r="C55" s="22">
        <f>C42-C17</f>
        <v>-17934</v>
      </c>
      <c r="D55" s="22">
        <f>D42-D17</f>
        <v>0</v>
      </c>
      <c r="E55" s="22">
        <f>E42-E17</f>
        <v>-4472</v>
      </c>
      <c r="F55" s="22">
        <f>F42-F17</f>
        <v>-4201</v>
      </c>
      <c r="G55" s="22">
        <f>G42-G17</f>
        <v>-26607</v>
      </c>
    </row>
    <row r="56" spans="1:7" ht="21" customHeight="1">
      <c r="A56" s="20">
        <v>52</v>
      </c>
      <c r="B56" s="21" t="s">
        <v>77</v>
      </c>
      <c r="C56" s="22">
        <f>C51-C23</f>
        <v>17934</v>
      </c>
      <c r="D56" s="22">
        <f>D51-D23</f>
        <v>0</v>
      </c>
      <c r="E56" s="22">
        <f>E51-E23</f>
        <v>4472</v>
      </c>
      <c r="F56" s="22">
        <f>F51-F23</f>
        <v>4201</v>
      </c>
      <c r="G56" s="22">
        <f>G51-G23</f>
        <v>26607</v>
      </c>
    </row>
    <row r="57" spans="1:7" ht="26.25" customHeight="1">
      <c r="A57" s="20">
        <v>53</v>
      </c>
      <c r="B57" s="31" t="s">
        <v>78</v>
      </c>
      <c r="C57" s="22">
        <f>C54-C26</f>
        <v>0</v>
      </c>
      <c r="D57" s="22">
        <f>D54-D26</f>
        <v>0</v>
      </c>
      <c r="E57" s="22">
        <f>E54-E26</f>
        <v>0</v>
      </c>
      <c r="F57" s="22"/>
      <c r="G57" s="22">
        <f>G54-G26</f>
        <v>0</v>
      </c>
    </row>
    <row r="58" spans="1:3" ht="13.5">
      <c r="A58" s="9"/>
      <c r="B58" s="9"/>
      <c r="C58" s="7"/>
    </row>
    <row r="59" spans="1:3" ht="13.5">
      <c r="A59" s="9"/>
      <c r="B59" s="9"/>
      <c r="C59" s="7"/>
    </row>
    <row r="60" spans="1:3" ht="13.5">
      <c r="A60" s="9"/>
      <c r="B60" s="9"/>
      <c r="C60" s="7"/>
    </row>
    <row r="61" spans="1:3" ht="13.5">
      <c r="A61" s="9"/>
      <c r="B61" s="9"/>
      <c r="C61" s="7"/>
    </row>
    <row r="62" spans="1:3" ht="13.5">
      <c r="A62" s="9"/>
      <c r="B62" s="9"/>
      <c r="C62" s="7"/>
    </row>
    <row r="63" spans="1:3" ht="13.5">
      <c r="A63" s="9"/>
      <c r="B63" s="9"/>
      <c r="C63" s="7"/>
    </row>
  </sheetData>
  <sheetProtection/>
  <mergeCells count="7">
    <mergeCell ref="A2:A4"/>
    <mergeCell ref="B2:B4"/>
    <mergeCell ref="C2:C4"/>
    <mergeCell ref="D2:D4"/>
    <mergeCell ref="G2:G4"/>
    <mergeCell ref="E2:E4"/>
    <mergeCell ref="F2:F4"/>
  </mergeCells>
  <printOptions horizontalCentered="1" verticalCentered="1"/>
  <pageMargins left="0.11811023622047245" right="0.11811023622047245" top="0.73" bottom="0.1968503937007874" header="0.35433070866141736" footer="0.2755905511811024"/>
  <pageSetup horizontalDpi="600" verticalDpi="600" orientation="portrait" paperSize="9" scale="78" r:id="rId1"/>
  <headerFooter alignWithMargins="0">
    <oddHeader>&amp;C
&amp;"Garamond,Félkövér"&amp;16KÖLTSÉGVETÉSI MÉRLEG (KÖLTSÉGVETÉSI JELENTÉS) 2016. ÉV&amp;R&amp;"Garamond,Normál"&amp;14 1. sz.melléklet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view="pageLayout" workbookViewId="0" topLeftCell="B34">
      <selection activeCell="O17" sqref="O17"/>
    </sheetView>
  </sheetViews>
  <sheetFormatPr defaultColWidth="8.796875" defaultRowHeight="15"/>
  <cols>
    <col min="1" max="1" width="4.8984375" style="8" customWidth="1"/>
    <col min="2" max="2" width="29.3984375" style="8" customWidth="1"/>
    <col min="3" max="5" width="10.59765625" style="10" customWidth="1"/>
    <col min="6" max="6" width="10.8984375" style="8" customWidth="1"/>
    <col min="7" max="7" width="11.19921875" style="8" customWidth="1"/>
    <col min="8" max="9" width="10.59765625" style="8" customWidth="1"/>
    <col min="10" max="14" width="10.69921875" style="8" customWidth="1"/>
    <col min="15" max="15" width="11.69921875" style="8" customWidth="1"/>
    <col min="16" max="16" width="11.8984375" style="8" customWidth="1"/>
    <col min="17" max="17" width="11.69921875" style="8" customWidth="1"/>
    <col min="18" max="16384" width="9" style="8" customWidth="1"/>
  </cols>
  <sheetData>
    <row r="1" spans="1:17" ht="20.25" customHeight="1">
      <c r="A1" s="40" t="str">
        <f>Adatlap!A1</f>
        <v>Nagyréde Nagyközség Önkormányzata</v>
      </c>
      <c r="B1" s="12"/>
      <c r="C1" s="13"/>
      <c r="D1" s="13"/>
      <c r="Q1" s="14" t="s">
        <v>72</v>
      </c>
    </row>
    <row r="2" spans="1:17" ht="22.5" customHeight="1">
      <c r="A2" s="93" t="s">
        <v>3</v>
      </c>
      <c r="B2" s="94" t="s">
        <v>0</v>
      </c>
      <c r="C2" s="100" t="s">
        <v>61</v>
      </c>
      <c r="D2" s="101"/>
      <c r="E2" s="102"/>
      <c r="F2" s="100" t="s">
        <v>82</v>
      </c>
      <c r="G2" s="101"/>
      <c r="H2" s="102"/>
      <c r="I2" s="100" t="s">
        <v>89</v>
      </c>
      <c r="J2" s="101"/>
      <c r="K2" s="102"/>
      <c r="L2" s="100" t="s">
        <v>90</v>
      </c>
      <c r="M2" s="101"/>
      <c r="N2" s="102"/>
      <c r="O2" s="100" t="s">
        <v>80</v>
      </c>
      <c r="P2" s="101"/>
      <c r="Q2" s="102"/>
    </row>
    <row r="3" spans="1:17" ht="15.75" customHeight="1">
      <c r="A3" s="93"/>
      <c r="B3" s="94"/>
      <c r="C3" s="103" t="s">
        <v>53</v>
      </c>
      <c r="D3" s="103" t="s">
        <v>54</v>
      </c>
      <c r="E3" s="98" t="s">
        <v>55</v>
      </c>
      <c r="F3" s="103" t="s">
        <v>53</v>
      </c>
      <c r="G3" s="103" t="s">
        <v>54</v>
      </c>
      <c r="H3" s="98" t="s">
        <v>55</v>
      </c>
      <c r="I3" s="103" t="s">
        <v>53</v>
      </c>
      <c r="J3" s="103" t="s">
        <v>54</v>
      </c>
      <c r="K3" s="98" t="s">
        <v>55</v>
      </c>
      <c r="L3" s="103" t="s">
        <v>53</v>
      </c>
      <c r="M3" s="103" t="s">
        <v>54</v>
      </c>
      <c r="N3" s="98" t="s">
        <v>55</v>
      </c>
      <c r="O3" s="103" t="s">
        <v>53</v>
      </c>
      <c r="P3" s="103" t="s">
        <v>54</v>
      </c>
      <c r="Q3" s="98" t="s">
        <v>55</v>
      </c>
    </row>
    <row r="4" spans="1:17" ht="22.5" customHeight="1">
      <c r="A4" s="93"/>
      <c r="B4" s="94"/>
      <c r="C4" s="104"/>
      <c r="D4" s="104"/>
      <c r="E4" s="99"/>
      <c r="F4" s="104"/>
      <c r="G4" s="104"/>
      <c r="H4" s="99"/>
      <c r="I4" s="104"/>
      <c r="J4" s="104"/>
      <c r="K4" s="99"/>
      <c r="L4" s="104"/>
      <c r="M4" s="104"/>
      <c r="N4" s="99"/>
      <c r="O4" s="104"/>
      <c r="P4" s="104"/>
      <c r="Q4" s="99"/>
    </row>
    <row r="5" spans="1:17" ht="13.5" customHeight="1">
      <c r="A5" s="15">
        <v>1</v>
      </c>
      <c r="B5" s="42" t="s">
        <v>5</v>
      </c>
      <c r="C5" s="35">
        <v>145650</v>
      </c>
      <c r="D5" s="35">
        <v>0</v>
      </c>
      <c r="E5" s="35">
        <f>SUM(C5:D5)</f>
        <v>145650</v>
      </c>
      <c r="F5" s="35">
        <v>20560</v>
      </c>
      <c r="G5" s="35">
        <v>0</v>
      </c>
      <c r="H5" s="35">
        <f>SUM(F5:G5)</f>
        <v>20560</v>
      </c>
      <c r="I5" s="35">
        <v>-1071</v>
      </c>
      <c r="J5" s="35">
        <v>0</v>
      </c>
      <c r="K5" s="35">
        <f>SUM(I5:J5)</f>
        <v>-1071</v>
      </c>
      <c r="L5" s="35">
        <v>14553</v>
      </c>
      <c r="M5" s="35">
        <v>0</v>
      </c>
      <c r="N5" s="35">
        <f>SUM(L5:M5)</f>
        <v>14553</v>
      </c>
      <c r="O5" s="35">
        <f>C5+F5+I5+L5</f>
        <v>179692</v>
      </c>
      <c r="P5" s="35">
        <f aca="true" t="shared" si="0" ref="P5:Q16">D5+G5+J5+M5</f>
        <v>0</v>
      </c>
      <c r="Q5" s="35">
        <f t="shared" si="0"/>
        <v>179692</v>
      </c>
    </row>
    <row r="6" spans="1:17" ht="13.5" customHeight="1">
      <c r="A6" s="15">
        <v>2</v>
      </c>
      <c r="B6" s="42" t="s">
        <v>7</v>
      </c>
      <c r="C6" s="35">
        <v>40438</v>
      </c>
      <c r="D6" s="35">
        <v>0</v>
      </c>
      <c r="E6" s="35">
        <f aca="true" t="shared" si="1" ref="E6:E16">SUM(C6:D6)</f>
        <v>40438</v>
      </c>
      <c r="F6" s="35">
        <v>5551</v>
      </c>
      <c r="G6" s="35">
        <v>0</v>
      </c>
      <c r="H6" s="35">
        <f aca="true" t="shared" si="2" ref="H6:H16">SUM(F6:G6)</f>
        <v>5551</v>
      </c>
      <c r="I6" s="35">
        <v>-289</v>
      </c>
      <c r="J6" s="35">
        <v>0</v>
      </c>
      <c r="K6" s="35">
        <f aca="true" t="shared" si="3" ref="K6:K16">SUM(I6:J6)</f>
        <v>-289</v>
      </c>
      <c r="L6" s="35">
        <v>3702</v>
      </c>
      <c r="M6" s="35">
        <v>0</v>
      </c>
      <c r="N6" s="35">
        <f aca="true" t="shared" si="4" ref="N6:N15">SUM(L6:M6)</f>
        <v>3702</v>
      </c>
      <c r="O6" s="35">
        <f aca="true" t="shared" si="5" ref="O6:O15">C6+F6+I6+L6</f>
        <v>49402</v>
      </c>
      <c r="P6" s="35">
        <f t="shared" si="0"/>
        <v>0</v>
      </c>
      <c r="Q6" s="35">
        <f t="shared" si="0"/>
        <v>49402</v>
      </c>
    </row>
    <row r="7" spans="1:17" ht="13.5" customHeight="1">
      <c r="A7" s="15">
        <v>3</v>
      </c>
      <c r="B7" s="42" t="s">
        <v>8</v>
      </c>
      <c r="C7" s="35">
        <v>118049</v>
      </c>
      <c r="D7" s="35">
        <v>0</v>
      </c>
      <c r="E7" s="35">
        <f t="shared" si="1"/>
        <v>118049</v>
      </c>
      <c r="F7" s="35">
        <v>4030</v>
      </c>
      <c r="G7" s="35">
        <v>0</v>
      </c>
      <c r="H7" s="35">
        <f t="shared" si="2"/>
        <v>4030</v>
      </c>
      <c r="I7" s="35">
        <v>2449</v>
      </c>
      <c r="J7" s="35">
        <v>0</v>
      </c>
      <c r="K7" s="35">
        <f t="shared" si="3"/>
        <v>2449</v>
      </c>
      <c r="L7" s="35">
        <v>22653</v>
      </c>
      <c r="M7" s="35">
        <v>0</v>
      </c>
      <c r="N7" s="35">
        <f t="shared" si="4"/>
        <v>22653</v>
      </c>
      <c r="O7" s="35">
        <f t="shared" si="5"/>
        <v>147181</v>
      </c>
      <c r="P7" s="35">
        <f t="shared" si="0"/>
        <v>0</v>
      </c>
      <c r="Q7" s="35">
        <f t="shared" si="0"/>
        <v>147181</v>
      </c>
    </row>
    <row r="8" spans="1:17" ht="13.5" customHeight="1">
      <c r="A8" s="15">
        <v>4</v>
      </c>
      <c r="B8" s="42" t="s">
        <v>6</v>
      </c>
      <c r="C8" s="35">
        <v>1550</v>
      </c>
      <c r="D8" s="35">
        <v>0</v>
      </c>
      <c r="E8" s="35">
        <f t="shared" si="1"/>
        <v>1550</v>
      </c>
      <c r="F8" s="35">
        <v>0</v>
      </c>
      <c r="G8" s="35">
        <v>0</v>
      </c>
      <c r="H8" s="35">
        <f t="shared" si="2"/>
        <v>0</v>
      </c>
      <c r="I8" s="35">
        <v>0</v>
      </c>
      <c r="J8" s="35">
        <v>0</v>
      </c>
      <c r="K8" s="35">
        <f t="shared" si="3"/>
        <v>0</v>
      </c>
      <c r="L8" s="35">
        <v>1331</v>
      </c>
      <c r="M8" s="35">
        <v>0</v>
      </c>
      <c r="N8" s="35">
        <f t="shared" si="4"/>
        <v>1331</v>
      </c>
      <c r="O8" s="35">
        <f t="shared" si="5"/>
        <v>2881</v>
      </c>
      <c r="P8" s="35">
        <f t="shared" si="0"/>
        <v>0</v>
      </c>
      <c r="Q8" s="35">
        <f t="shared" si="0"/>
        <v>2881</v>
      </c>
    </row>
    <row r="9" spans="1:17" ht="13.5" customHeight="1">
      <c r="A9" s="15">
        <v>5</v>
      </c>
      <c r="B9" s="42" t="s">
        <v>9</v>
      </c>
      <c r="C9" s="35">
        <v>13246</v>
      </c>
      <c r="D9" s="35">
        <v>0</v>
      </c>
      <c r="E9" s="35">
        <f t="shared" si="1"/>
        <v>13246</v>
      </c>
      <c r="F9" s="35">
        <v>0</v>
      </c>
      <c r="G9" s="35">
        <v>0</v>
      </c>
      <c r="H9" s="35">
        <f t="shared" si="2"/>
        <v>0</v>
      </c>
      <c r="I9" s="35">
        <v>6000</v>
      </c>
      <c r="J9" s="35">
        <v>0</v>
      </c>
      <c r="K9" s="35">
        <f t="shared" si="3"/>
        <v>6000</v>
      </c>
      <c r="L9" s="35">
        <v>6334</v>
      </c>
      <c r="M9" s="35">
        <v>0</v>
      </c>
      <c r="N9" s="35">
        <f t="shared" si="4"/>
        <v>6334</v>
      </c>
      <c r="O9" s="35">
        <f t="shared" si="5"/>
        <v>25580</v>
      </c>
      <c r="P9" s="35">
        <f t="shared" si="0"/>
        <v>0</v>
      </c>
      <c r="Q9" s="35">
        <f t="shared" si="0"/>
        <v>25580</v>
      </c>
    </row>
    <row r="10" spans="1:17" ht="13.5" customHeight="1">
      <c r="A10" s="15">
        <v>6</v>
      </c>
      <c r="B10" s="42" t="s">
        <v>51</v>
      </c>
      <c r="C10" s="35">
        <v>0</v>
      </c>
      <c r="D10" s="35">
        <v>0</v>
      </c>
      <c r="E10" s="35">
        <f t="shared" si="1"/>
        <v>0</v>
      </c>
      <c r="F10" s="35">
        <v>0</v>
      </c>
      <c r="G10" s="35">
        <v>0</v>
      </c>
      <c r="H10" s="35">
        <f t="shared" si="2"/>
        <v>0</v>
      </c>
      <c r="I10" s="35">
        <v>0</v>
      </c>
      <c r="J10" s="35">
        <v>0</v>
      </c>
      <c r="K10" s="35">
        <f t="shared" si="3"/>
        <v>0</v>
      </c>
      <c r="L10" s="35">
        <v>0</v>
      </c>
      <c r="M10" s="35">
        <v>0</v>
      </c>
      <c r="N10" s="35">
        <f t="shared" si="4"/>
        <v>0</v>
      </c>
      <c r="O10" s="35">
        <f t="shared" si="5"/>
        <v>0</v>
      </c>
      <c r="P10" s="35">
        <f t="shared" si="0"/>
        <v>0</v>
      </c>
      <c r="Q10" s="35">
        <f t="shared" si="0"/>
        <v>0</v>
      </c>
    </row>
    <row r="11" spans="1:17" ht="13.5" customHeight="1">
      <c r="A11" s="15">
        <v>7</v>
      </c>
      <c r="B11" s="42" t="s">
        <v>10</v>
      </c>
      <c r="C11" s="35">
        <v>0</v>
      </c>
      <c r="D11" s="35">
        <v>19241</v>
      </c>
      <c r="E11" s="35">
        <f t="shared" si="1"/>
        <v>19241</v>
      </c>
      <c r="F11" s="35">
        <v>0</v>
      </c>
      <c r="G11" s="35">
        <v>0</v>
      </c>
      <c r="H11" s="35">
        <f t="shared" si="2"/>
        <v>0</v>
      </c>
      <c r="I11" s="35">
        <v>0</v>
      </c>
      <c r="J11" s="35">
        <v>-1089</v>
      </c>
      <c r="K11" s="35">
        <f t="shared" si="3"/>
        <v>-1089</v>
      </c>
      <c r="L11" s="35">
        <v>0</v>
      </c>
      <c r="M11" s="35">
        <v>70647</v>
      </c>
      <c r="N11" s="35">
        <f t="shared" si="4"/>
        <v>70647</v>
      </c>
      <c r="O11" s="35">
        <f t="shared" si="5"/>
        <v>0</v>
      </c>
      <c r="P11" s="35">
        <f t="shared" si="0"/>
        <v>88799</v>
      </c>
      <c r="Q11" s="35">
        <f t="shared" si="0"/>
        <v>88799</v>
      </c>
    </row>
    <row r="12" spans="1:17" ht="13.5" customHeight="1">
      <c r="A12" s="15">
        <v>8</v>
      </c>
      <c r="B12" s="43" t="s">
        <v>11</v>
      </c>
      <c r="C12" s="35">
        <v>0</v>
      </c>
      <c r="D12" s="35">
        <v>100</v>
      </c>
      <c r="E12" s="35">
        <f t="shared" si="1"/>
        <v>100</v>
      </c>
      <c r="F12" s="35">
        <v>0</v>
      </c>
      <c r="G12" s="35">
        <v>0</v>
      </c>
      <c r="H12" s="35">
        <f t="shared" si="2"/>
        <v>0</v>
      </c>
      <c r="I12" s="35">
        <v>0</v>
      </c>
      <c r="J12" s="35">
        <v>0</v>
      </c>
      <c r="K12" s="35">
        <f t="shared" si="3"/>
        <v>0</v>
      </c>
      <c r="L12" s="35">
        <v>0</v>
      </c>
      <c r="M12" s="35">
        <v>0</v>
      </c>
      <c r="N12" s="35">
        <f t="shared" si="4"/>
        <v>0</v>
      </c>
      <c r="O12" s="35">
        <f t="shared" si="5"/>
        <v>0</v>
      </c>
      <c r="P12" s="35">
        <f t="shared" si="0"/>
        <v>100</v>
      </c>
      <c r="Q12" s="35">
        <f t="shared" si="0"/>
        <v>100</v>
      </c>
    </row>
    <row r="13" spans="1:17" ht="13.5" customHeight="1">
      <c r="A13" s="15">
        <v>9</v>
      </c>
      <c r="B13" s="42" t="s">
        <v>12</v>
      </c>
      <c r="C13" s="35">
        <v>0</v>
      </c>
      <c r="D13" s="35">
        <v>19890</v>
      </c>
      <c r="E13" s="35">
        <f t="shared" si="1"/>
        <v>19890</v>
      </c>
      <c r="F13" s="35">
        <v>0</v>
      </c>
      <c r="G13" s="35">
        <v>0</v>
      </c>
      <c r="H13" s="35">
        <f t="shared" si="2"/>
        <v>0</v>
      </c>
      <c r="I13" s="35">
        <v>0</v>
      </c>
      <c r="J13" s="35">
        <v>-1528</v>
      </c>
      <c r="K13" s="35">
        <f t="shared" si="3"/>
        <v>-1528</v>
      </c>
      <c r="L13" s="35">
        <v>0</v>
      </c>
      <c r="M13" s="35">
        <v>3198</v>
      </c>
      <c r="N13" s="35">
        <f t="shared" si="4"/>
        <v>3198</v>
      </c>
      <c r="O13" s="35">
        <f t="shared" si="5"/>
        <v>0</v>
      </c>
      <c r="P13" s="35">
        <f t="shared" si="0"/>
        <v>21560</v>
      </c>
      <c r="Q13" s="35">
        <f t="shared" si="0"/>
        <v>21560</v>
      </c>
    </row>
    <row r="14" spans="1:17" ht="13.5" customHeight="1">
      <c r="A14" s="15">
        <v>10</v>
      </c>
      <c r="B14" s="42" t="s">
        <v>52</v>
      </c>
      <c r="C14" s="35">
        <v>0</v>
      </c>
      <c r="D14" s="35">
        <v>0</v>
      </c>
      <c r="E14" s="35">
        <f t="shared" si="1"/>
        <v>0</v>
      </c>
      <c r="F14" s="35">
        <v>0</v>
      </c>
      <c r="G14" s="35">
        <v>0</v>
      </c>
      <c r="H14" s="35">
        <f t="shared" si="2"/>
        <v>0</v>
      </c>
      <c r="I14" s="35">
        <v>0</v>
      </c>
      <c r="J14" s="35">
        <v>0</v>
      </c>
      <c r="K14" s="35">
        <f t="shared" si="3"/>
        <v>0</v>
      </c>
      <c r="L14" s="35">
        <v>0</v>
      </c>
      <c r="M14" s="35">
        <v>0</v>
      </c>
      <c r="N14" s="35">
        <f t="shared" si="4"/>
        <v>0</v>
      </c>
      <c r="O14" s="35">
        <f t="shared" si="5"/>
        <v>0</v>
      </c>
      <c r="P14" s="35">
        <f t="shared" si="0"/>
        <v>0</v>
      </c>
      <c r="Q14" s="35">
        <f t="shared" si="0"/>
        <v>0</v>
      </c>
    </row>
    <row r="15" spans="1:17" ht="13.5" customHeight="1">
      <c r="A15" s="15">
        <v>11</v>
      </c>
      <c r="B15" s="42" t="s">
        <v>13</v>
      </c>
      <c r="C15" s="35">
        <v>0</v>
      </c>
      <c r="D15" s="35">
        <v>0</v>
      </c>
      <c r="E15" s="35">
        <f t="shared" si="1"/>
        <v>0</v>
      </c>
      <c r="F15" s="35">
        <v>0</v>
      </c>
      <c r="G15" s="35">
        <v>0</v>
      </c>
      <c r="H15" s="35">
        <f t="shared" si="2"/>
        <v>0</v>
      </c>
      <c r="I15" s="35">
        <v>0</v>
      </c>
      <c r="J15" s="35">
        <v>0</v>
      </c>
      <c r="K15" s="35">
        <f t="shared" si="3"/>
        <v>0</v>
      </c>
      <c r="L15" s="35">
        <v>0</v>
      </c>
      <c r="M15" s="35">
        <v>1784</v>
      </c>
      <c r="N15" s="35">
        <f t="shared" si="4"/>
        <v>1784</v>
      </c>
      <c r="O15" s="35">
        <f t="shared" si="5"/>
        <v>0</v>
      </c>
      <c r="P15" s="35">
        <f t="shared" si="0"/>
        <v>1784</v>
      </c>
      <c r="Q15" s="35">
        <f t="shared" si="0"/>
        <v>1784</v>
      </c>
    </row>
    <row r="16" spans="1:17" ht="15">
      <c r="A16" s="15">
        <v>12</v>
      </c>
      <c r="B16" s="42" t="s">
        <v>73</v>
      </c>
      <c r="C16" s="35">
        <v>500</v>
      </c>
      <c r="D16" s="35">
        <v>0</v>
      </c>
      <c r="E16" s="35">
        <f t="shared" si="1"/>
        <v>500</v>
      </c>
      <c r="F16" s="35">
        <v>318</v>
      </c>
      <c r="G16" s="35">
        <v>0</v>
      </c>
      <c r="H16" s="35">
        <f t="shared" si="2"/>
        <v>318</v>
      </c>
      <c r="I16" s="35">
        <v>0</v>
      </c>
      <c r="J16" s="35">
        <v>0</v>
      </c>
      <c r="K16" s="35">
        <f t="shared" si="3"/>
        <v>0</v>
      </c>
      <c r="L16" s="35">
        <v>-818</v>
      </c>
      <c r="M16" s="35">
        <v>0</v>
      </c>
      <c r="N16" s="35">
        <f>SUM(L16:M16)</f>
        <v>-818</v>
      </c>
      <c r="O16" s="35">
        <f>C16+F16+I16+L16</f>
        <v>0</v>
      </c>
      <c r="P16" s="35">
        <f t="shared" si="0"/>
        <v>0</v>
      </c>
      <c r="Q16" s="35">
        <f t="shared" si="0"/>
        <v>0</v>
      </c>
    </row>
    <row r="17" spans="1:17" ht="13.5" customHeight="1">
      <c r="A17" s="20">
        <v>13</v>
      </c>
      <c r="B17" s="44" t="s">
        <v>14</v>
      </c>
      <c r="C17" s="37">
        <f>SUM(C5:C16)-C13</f>
        <v>319433</v>
      </c>
      <c r="D17" s="37">
        <f>SUM(D5:D16)-D12</f>
        <v>39131</v>
      </c>
      <c r="E17" s="37">
        <f>SUM(E5:E16)-E12</f>
        <v>358564</v>
      </c>
      <c r="F17" s="37">
        <f aca="true" t="shared" si="6" ref="F17:N17">SUM(F5:F16)</f>
        <v>30459</v>
      </c>
      <c r="G17" s="37">
        <f t="shared" si="6"/>
        <v>0</v>
      </c>
      <c r="H17" s="37">
        <f t="shared" si="6"/>
        <v>30459</v>
      </c>
      <c r="I17" s="37">
        <f t="shared" si="6"/>
        <v>7089</v>
      </c>
      <c r="J17" s="37">
        <f t="shared" si="6"/>
        <v>-2617</v>
      </c>
      <c r="K17" s="37">
        <f t="shared" si="6"/>
        <v>4472</v>
      </c>
      <c r="L17" s="37">
        <f t="shared" si="6"/>
        <v>47755</v>
      </c>
      <c r="M17" s="37">
        <f t="shared" si="6"/>
        <v>75629</v>
      </c>
      <c r="N17" s="37">
        <f t="shared" si="6"/>
        <v>123384</v>
      </c>
      <c r="O17" s="37">
        <f>SUM(O5:O16)-O12</f>
        <v>404736</v>
      </c>
      <c r="P17" s="37">
        <f>SUM(P5:P16)-P12</f>
        <v>112143</v>
      </c>
      <c r="Q17" s="37">
        <f>SUM(Q5:Q16)-Q12</f>
        <v>516879</v>
      </c>
    </row>
    <row r="18" spans="1:17" ht="13.5" customHeight="1">
      <c r="A18" s="15">
        <v>14</v>
      </c>
      <c r="B18" s="42" t="s">
        <v>15</v>
      </c>
      <c r="C18" s="35">
        <v>30000</v>
      </c>
      <c r="D18" s="35">
        <v>14968</v>
      </c>
      <c r="E18" s="35">
        <f>SUM(C18:D18)</f>
        <v>44968</v>
      </c>
      <c r="F18" s="35">
        <v>0</v>
      </c>
      <c r="G18" s="35">
        <v>0</v>
      </c>
      <c r="H18" s="35">
        <f>SUM(F18:G18)</f>
        <v>0</v>
      </c>
      <c r="I18" s="35">
        <v>0</v>
      </c>
      <c r="J18" s="35">
        <v>-4472</v>
      </c>
      <c r="K18" s="35">
        <f>SUM(I18:J18)</f>
        <v>-4472</v>
      </c>
      <c r="L18" s="35">
        <v>0</v>
      </c>
      <c r="M18" s="35">
        <v>0</v>
      </c>
      <c r="N18" s="35">
        <f>SUM(L18:M18)</f>
        <v>0</v>
      </c>
      <c r="O18" s="35">
        <f>C18+F18+I18+L18</f>
        <v>30000</v>
      </c>
      <c r="P18" s="35">
        <f aca="true" t="shared" si="7" ref="P18:Q22">D18+G18+J18+M18</f>
        <v>10496</v>
      </c>
      <c r="Q18" s="35">
        <f t="shared" si="7"/>
        <v>40496</v>
      </c>
    </row>
    <row r="19" spans="1:17" ht="13.5" customHeight="1">
      <c r="A19" s="15">
        <v>15</v>
      </c>
      <c r="B19" s="42" t="s">
        <v>16</v>
      </c>
      <c r="C19" s="35">
        <v>0</v>
      </c>
      <c r="D19" s="35">
        <v>0</v>
      </c>
      <c r="E19" s="35">
        <f>SUM(C19:D19)</f>
        <v>0</v>
      </c>
      <c r="F19" s="35">
        <v>0</v>
      </c>
      <c r="G19" s="35">
        <v>0</v>
      </c>
      <c r="H19" s="35">
        <f>SUM(F19:G19)</f>
        <v>0</v>
      </c>
      <c r="I19" s="35">
        <v>0</v>
      </c>
      <c r="J19" s="35">
        <v>0</v>
      </c>
      <c r="K19" s="35">
        <f>SUM(I19:J19)</f>
        <v>0</v>
      </c>
      <c r="L19" s="35">
        <v>0</v>
      </c>
      <c r="M19" s="35">
        <v>0</v>
      </c>
      <c r="N19" s="35">
        <f>SUM(L19:M19)</f>
        <v>0</v>
      </c>
      <c r="O19" s="35">
        <f>C19+F19+I19+L19</f>
        <v>0</v>
      </c>
      <c r="P19" s="35">
        <f t="shared" si="7"/>
        <v>0</v>
      </c>
      <c r="Q19" s="35">
        <f t="shared" si="7"/>
        <v>0</v>
      </c>
    </row>
    <row r="20" spans="1:17" ht="13.5" customHeight="1">
      <c r="A20" s="15">
        <v>16</v>
      </c>
      <c r="B20" s="42" t="s">
        <v>17</v>
      </c>
      <c r="C20" s="35">
        <v>0</v>
      </c>
      <c r="D20" s="35">
        <v>0</v>
      </c>
      <c r="E20" s="35">
        <f>SUM(C20:D20)</f>
        <v>0</v>
      </c>
      <c r="F20" s="35">
        <v>0</v>
      </c>
      <c r="G20" s="35">
        <v>0</v>
      </c>
      <c r="H20" s="35">
        <f>SUM(F20:G20)</f>
        <v>0</v>
      </c>
      <c r="I20" s="35">
        <v>0</v>
      </c>
      <c r="J20" s="35">
        <v>0</v>
      </c>
      <c r="K20" s="35">
        <f>SUM(I20:J20)</f>
        <v>0</v>
      </c>
      <c r="L20" s="35">
        <v>0</v>
      </c>
      <c r="M20" s="35">
        <v>0</v>
      </c>
      <c r="N20" s="35">
        <f>SUM(L20:M20)</f>
        <v>0</v>
      </c>
      <c r="O20" s="35">
        <f>C20+F20+I20+L20</f>
        <v>0</v>
      </c>
      <c r="P20" s="35">
        <f t="shared" si="7"/>
        <v>0</v>
      </c>
      <c r="Q20" s="35">
        <f t="shared" si="7"/>
        <v>0</v>
      </c>
    </row>
    <row r="21" spans="1:17" ht="13.5" customHeight="1">
      <c r="A21" s="15">
        <v>17</v>
      </c>
      <c r="B21" s="42" t="s">
        <v>18</v>
      </c>
      <c r="C21" s="35">
        <v>0</v>
      </c>
      <c r="D21" s="35">
        <v>0</v>
      </c>
      <c r="E21" s="35">
        <f>SUM(C21:D21)</f>
        <v>0</v>
      </c>
      <c r="F21" s="35">
        <v>0</v>
      </c>
      <c r="G21" s="35">
        <v>0</v>
      </c>
      <c r="H21" s="35">
        <f>SUM(F21:G21)</f>
        <v>0</v>
      </c>
      <c r="I21" s="35">
        <v>0</v>
      </c>
      <c r="J21" s="35">
        <v>0</v>
      </c>
      <c r="K21" s="35">
        <f>SUM(I21:J21)</f>
        <v>0</v>
      </c>
      <c r="L21" s="35">
        <v>5209</v>
      </c>
      <c r="M21" s="35">
        <v>0</v>
      </c>
      <c r="N21" s="35">
        <f>SUM(L21:M21)</f>
        <v>5209</v>
      </c>
      <c r="O21" s="35">
        <f>C21+F21+I21+L21</f>
        <v>5209</v>
      </c>
      <c r="P21" s="35">
        <f t="shared" si="7"/>
        <v>0</v>
      </c>
      <c r="Q21" s="35">
        <f t="shared" si="7"/>
        <v>5209</v>
      </c>
    </row>
    <row r="22" spans="1:17" ht="13.5" customHeight="1">
      <c r="A22" s="15">
        <v>18</v>
      </c>
      <c r="B22" s="42" t="s">
        <v>19</v>
      </c>
      <c r="C22" s="35"/>
      <c r="D22" s="35">
        <v>0</v>
      </c>
      <c r="E22" s="35">
        <f>SUM(C22:D22)</f>
        <v>0</v>
      </c>
      <c r="F22" s="35"/>
      <c r="G22" s="35">
        <v>0</v>
      </c>
      <c r="H22" s="35">
        <f>SUM(F22:G22)</f>
        <v>0</v>
      </c>
      <c r="I22" s="35">
        <v>0</v>
      </c>
      <c r="J22" s="35">
        <v>0</v>
      </c>
      <c r="K22" s="35">
        <f>SUM(I22:J22)</f>
        <v>0</v>
      </c>
      <c r="L22" s="35">
        <v>0</v>
      </c>
      <c r="M22" s="35">
        <v>0</v>
      </c>
      <c r="N22" s="35">
        <f>SUM(L22:M22)</f>
        <v>0</v>
      </c>
      <c r="O22" s="35">
        <f>C22+F22+I22+L22</f>
        <v>0</v>
      </c>
      <c r="P22" s="35">
        <f>D22+G22</f>
        <v>0</v>
      </c>
      <c r="Q22" s="35">
        <f t="shared" si="7"/>
        <v>0</v>
      </c>
    </row>
    <row r="23" spans="1:17" ht="13.5" customHeight="1">
      <c r="A23" s="23">
        <v>19</v>
      </c>
      <c r="B23" s="45" t="s">
        <v>20</v>
      </c>
      <c r="C23" s="26">
        <f aca="true" t="shared" si="8" ref="C23:Q23">SUM(C18:C22)</f>
        <v>30000</v>
      </c>
      <c r="D23" s="26">
        <f t="shared" si="8"/>
        <v>14968</v>
      </c>
      <c r="E23" s="26">
        <f t="shared" si="8"/>
        <v>44968</v>
      </c>
      <c r="F23" s="26">
        <f t="shared" si="8"/>
        <v>0</v>
      </c>
      <c r="G23" s="26">
        <f t="shared" si="8"/>
        <v>0</v>
      </c>
      <c r="H23" s="26">
        <f t="shared" si="8"/>
        <v>0</v>
      </c>
      <c r="I23" s="26">
        <f t="shared" si="8"/>
        <v>0</v>
      </c>
      <c r="J23" s="26">
        <f t="shared" si="8"/>
        <v>-4472</v>
      </c>
      <c r="K23" s="26">
        <f t="shared" si="8"/>
        <v>-4472</v>
      </c>
      <c r="L23" s="26">
        <f t="shared" si="8"/>
        <v>5209</v>
      </c>
      <c r="M23" s="26">
        <f t="shared" si="8"/>
        <v>0</v>
      </c>
      <c r="N23" s="26">
        <f t="shared" si="8"/>
        <v>5209</v>
      </c>
      <c r="O23" s="26">
        <f t="shared" si="8"/>
        <v>35209</v>
      </c>
      <c r="P23" s="26">
        <f t="shared" si="8"/>
        <v>10496</v>
      </c>
      <c r="Q23" s="26">
        <f t="shared" si="8"/>
        <v>45705</v>
      </c>
    </row>
    <row r="24" spans="1:17" ht="13.5" customHeight="1">
      <c r="A24" s="15">
        <v>20</v>
      </c>
      <c r="B24" s="42" t="s">
        <v>21</v>
      </c>
      <c r="C24" s="35">
        <v>0</v>
      </c>
      <c r="D24" s="35">
        <v>0</v>
      </c>
      <c r="E24" s="35">
        <f>SUM(C24:D24)</f>
        <v>0</v>
      </c>
      <c r="F24" s="35">
        <v>0</v>
      </c>
      <c r="G24" s="35">
        <v>0</v>
      </c>
      <c r="H24" s="35">
        <f>SUM(F24:G24)</f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f>C24+F24</f>
        <v>0</v>
      </c>
      <c r="P24" s="35">
        <f>D24+G24</f>
        <v>0</v>
      </c>
      <c r="Q24" s="35">
        <f>SUM(O24:P24)</f>
        <v>0</v>
      </c>
    </row>
    <row r="25" spans="1:17" ht="10.5" customHeight="1">
      <c r="A25" s="15">
        <v>21</v>
      </c>
      <c r="B25" s="42"/>
      <c r="C25" s="35">
        <v>0</v>
      </c>
      <c r="D25" s="35">
        <v>0</v>
      </c>
      <c r="E25" s="35">
        <f>SUM(C25:D25)</f>
        <v>0</v>
      </c>
      <c r="F25" s="35">
        <v>0</v>
      </c>
      <c r="G25" s="35">
        <v>0</v>
      </c>
      <c r="H25" s="35">
        <f>SUM(F25:G25)</f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f>SUM(O25:P25)</f>
        <v>0</v>
      </c>
    </row>
    <row r="26" spans="1:17" ht="13.5" customHeight="1">
      <c r="A26" s="20">
        <v>22</v>
      </c>
      <c r="B26" s="44" t="s">
        <v>22</v>
      </c>
      <c r="C26" s="37">
        <f aca="true" t="shared" si="9" ref="C26:Q26">C17+C23+C24+C25</f>
        <v>349433</v>
      </c>
      <c r="D26" s="37">
        <f t="shared" si="9"/>
        <v>54099</v>
      </c>
      <c r="E26" s="37">
        <f t="shared" si="9"/>
        <v>403532</v>
      </c>
      <c r="F26" s="37">
        <f t="shared" si="9"/>
        <v>30459</v>
      </c>
      <c r="G26" s="37">
        <f t="shared" si="9"/>
        <v>0</v>
      </c>
      <c r="H26" s="37">
        <f t="shared" si="9"/>
        <v>30459</v>
      </c>
      <c r="I26" s="37">
        <f t="shared" si="9"/>
        <v>7089</v>
      </c>
      <c r="J26" s="37">
        <f t="shared" si="9"/>
        <v>-7089</v>
      </c>
      <c r="K26" s="37">
        <f t="shared" si="9"/>
        <v>0</v>
      </c>
      <c r="L26" s="37">
        <f t="shared" si="9"/>
        <v>52964</v>
      </c>
      <c r="M26" s="37">
        <f t="shared" si="9"/>
        <v>75629</v>
      </c>
      <c r="N26" s="37">
        <f t="shared" si="9"/>
        <v>128593</v>
      </c>
      <c r="O26" s="37">
        <f>O17+O23+O24+O25</f>
        <v>439945</v>
      </c>
      <c r="P26" s="37">
        <f>P17+P23+P24+P25</f>
        <v>122639</v>
      </c>
      <c r="Q26" s="37">
        <f t="shared" si="9"/>
        <v>562584</v>
      </c>
    </row>
    <row r="27" spans="1:17" ht="13.5" customHeight="1">
      <c r="A27" s="74">
        <v>23</v>
      </c>
      <c r="B27" s="76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3.5" customHeight="1">
      <c r="A28" s="15">
        <v>24</v>
      </c>
      <c r="B28" s="42" t="s">
        <v>23</v>
      </c>
      <c r="C28" s="35">
        <v>158476</v>
      </c>
      <c r="D28" s="35">
        <v>0</v>
      </c>
      <c r="E28" s="35">
        <f aca="true" t="shared" si="10" ref="E28:E41">SUM(C28:D28)</f>
        <v>158476</v>
      </c>
      <c r="F28" s="35">
        <v>30459</v>
      </c>
      <c r="G28" s="35">
        <v>0</v>
      </c>
      <c r="H28" s="35">
        <f aca="true" t="shared" si="11" ref="H28:H41">SUM(F28:G28)</f>
        <v>30459</v>
      </c>
      <c r="I28" s="35">
        <v>0</v>
      </c>
      <c r="J28" s="35">
        <v>0</v>
      </c>
      <c r="K28" s="35">
        <v>0</v>
      </c>
      <c r="L28" s="35">
        <v>23985</v>
      </c>
      <c r="M28" s="35">
        <v>0</v>
      </c>
      <c r="N28" s="35">
        <f>SUM(L28:M28)</f>
        <v>23985</v>
      </c>
      <c r="O28" s="35">
        <f>C28+F28+I28+L28</f>
        <v>212920</v>
      </c>
      <c r="P28" s="35">
        <f aca="true" t="shared" si="12" ref="P28:Q41">D28+G28+J28+M28</f>
        <v>0</v>
      </c>
      <c r="Q28" s="35">
        <f t="shared" si="12"/>
        <v>212920</v>
      </c>
    </row>
    <row r="29" spans="1:17" ht="13.5" customHeight="1">
      <c r="A29" s="15">
        <v>25</v>
      </c>
      <c r="B29" s="43" t="s">
        <v>24</v>
      </c>
      <c r="C29" s="35">
        <v>151156</v>
      </c>
      <c r="D29" s="35">
        <v>0</v>
      </c>
      <c r="E29" s="35">
        <f t="shared" si="10"/>
        <v>151156</v>
      </c>
      <c r="F29" s="35">
        <v>30459</v>
      </c>
      <c r="G29" s="35">
        <v>0</v>
      </c>
      <c r="H29" s="35">
        <f t="shared" si="11"/>
        <v>30459</v>
      </c>
      <c r="I29" s="35">
        <v>0</v>
      </c>
      <c r="J29" s="35">
        <v>0</v>
      </c>
      <c r="K29" s="35">
        <v>0</v>
      </c>
      <c r="L29" s="35">
        <v>-23126</v>
      </c>
      <c r="M29" s="35">
        <v>0</v>
      </c>
      <c r="N29" s="35">
        <f aca="true" t="shared" si="13" ref="N29:N41">SUM(L29:M29)</f>
        <v>-23126</v>
      </c>
      <c r="O29" s="35">
        <f aca="true" t="shared" si="14" ref="O29:O41">C29+F29+I29+L29</f>
        <v>158489</v>
      </c>
      <c r="P29" s="35">
        <f t="shared" si="12"/>
        <v>0</v>
      </c>
      <c r="Q29" s="35">
        <f t="shared" si="12"/>
        <v>158489</v>
      </c>
    </row>
    <row r="30" spans="1:17" ht="13.5" customHeight="1">
      <c r="A30" s="15">
        <v>26</v>
      </c>
      <c r="B30" s="42" t="s">
        <v>25</v>
      </c>
      <c r="C30" s="35">
        <v>0</v>
      </c>
      <c r="D30" s="35">
        <v>0</v>
      </c>
      <c r="E30" s="35">
        <f t="shared" si="10"/>
        <v>0</v>
      </c>
      <c r="F30" s="35">
        <v>0</v>
      </c>
      <c r="G30" s="35">
        <v>0</v>
      </c>
      <c r="H30" s="35">
        <f t="shared" si="11"/>
        <v>0</v>
      </c>
      <c r="I30" s="35">
        <v>0</v>
      </c>
      <c r="J30" s="35">
        <v>0</v>
      </c>
      <c r="K30" s="35">
        <v>0</v>
      </c>
      <c r="L30" s="35">
        <v>0</v>
      </c>
      <c r="M30" s="35">
        <v>63701</v>
      </c>
      <c r="N30" s="35">
        <f t="shared" si="13"/>
        <v>63701</v>
      </c>
      <c r="O30" s="35">
        <f t="shared" si="14"/>
        <v>0</v>
      </c>
      <c r="P30" s="35">
        <f t="shared" si="12"/>
        <v>63701</v>
      </c>
      <c r="Q30" s="35">
        <f t="shared" si="12"/>
        <v>63701</v>
      </c>
    </row>
    <row r="31" spans="1:17" ht="13.5" customHeight="1">
      <c r="A31" s="15">
        <v>27</v>
      </c>
      <c r="B31" s="43" t="s">
        <v>26</v>
      </c>
      <c r="C31" s="35">
        <v>0</v>
      </c>
      <c r="D31" s="35">
        <v>0</v>
      </c>
      <c r="E31" s="35">
        <f t="shared" si="10"/>
        <v>0</v>
      </c>
      <c r="F31" s="35">
        <v>0</v>
      </c>
      <c r="G31" s="35">
        <v>0</v>
      </c>
      <c r="H31" s="35">
        <f t="shared" si="11"/>
        <v>0</v>
      </c>
      <c r="I31" s="35">
        <v>0</v>
      </c>
      <c r="J31" s="35">
        <v>0</v>
      </c>
      <c r="K31" s="35">
        <v>0</v>
      </c>
      <c r="L31" s="35">
        <v>0</v>
      </c>
      <c r="M31" s="35">
        <v>669</v>
      </c>
      <c r="N31" s="35">
        <f t="shared" si="13"/>
        <v>669</v>
      </c>
      <c r="O31" s="35">
        <f t="shared" si="14"/>
        <v>0</v>
      </c>
      <c r="P31" s="35">
        <f t="shared" si="12"/>
        <v>669</v>
      </c>
      <c r="Q31" s="35">
        <f t="shared" si="12"/>
        <v>669</v>
      </c>
    </row>
    <row r="32" spans="1:17" ht="13.5" customHeight="1">
      <c r="A32" s="15">
        <v>28</v>
      </c>
      <c r="B32" s="43" t="s">
        <v>27</v>
      </c>
      <c r="C32" s="35">
        <v>151800</v>
      </c>
      <c r="D32" s="35">
        <v>0</v>
      </c>
      <c r="E32" s="35">
        <f t="shared" si="10"/>
        <v>151800</v>
      </c>
      <c r="F32" s="35">
        <v>0</v>
      </c>
      <c r="G32" s="35">
        <v>0</v>
      </c>
      <c r="H32" s="35">
        <f t="shared" si="11"/>
        <v>0</v>
      </c>
      <c r="I32" s="35">
        <v>0</v>
      </c>
      <c r="J32" s="35">
        <v>0</v>
      </c>
      <c r="K32" s="35">
        <v>0</v>
      </c>
      <c r="L32" s="35">
        <v>20669</v>
      </c>
      <c r="M32" s="35">
        <v>0</v>
      </c>
      <c r="N32" s="35">
        <f t="shared" si="13"/>
        <v>20669</v>
      </c>
      <c r="O32" s="35">
        <f t="shared" si="14"/>
        <v>172469</v>
      </c>
      <c r="P32" s="35">
        <f t="shared" si="12"/>
        <v>0</v>
      </c>
      <c r="Q32" s="35">
        <f t="shared" si="12"/>
        <v>172469</v>
      </c>
    </row>
    <row r="33" spans="1:17" ht="13.5" customHeight="1">
      <c r="A33" s="15">
        <v>29</v>
      </c>
      <c r="B33" s="43" t="s">
        <v>28</v>
      </c>
      <c r="C33" s="35">
        <v>141000</v>
      </c>
      <c r="D33" s="35">
        <v>0</v>
      </c>
      <c r="E33" s="35">
        <f t="shared" si="10"/>
        <v>141000</v>
      </c>
      <c r="F33" s="35">
        <v>0</v>
      </c>
      <c r="G33" s="35">
        <v>0</v>
      </c>
      <c r="H33" s="35">
        <f t="shared" si="11"/>
        <v>0</v>
      </c>
      <c r="I33" s="35">
        <v>0</v>
      </c>
      <c r="J33" s="35">
        <v>0</v>
      </c>
      <c r="K33" s="35">
        <v>0</v>
      </c>
      <c r="L33" s="35">
        <v>20406</v>
      </c>
      <c r="M33" s="35">
        <v>0</v>
      </c>
      <c r="N33" s="35">
        <f t="shared" si="13"/>
        <v>20406</v>
      </c>
      <c r="O33" s="35">
        <f t="shared" si="14"/>
        <v>161406</v>
      </c>
      <c r="P33" s="35">
        <f t="shared" si="12"/>
        <v>0</v>
      </c>
      <c r="Q33" s="35">
        <f t="shared" si="12"/>
        <v>161406</v>
      </c>
    </row>
    <row r="34" spans="1:17" ht="13.5" customHeight="1">
      <c r="A34" s="15">
        <v>30</v>
      </c>
      <c r="B34" s="43" t="s">
        <v>29</v>
      </c>
      <c r="C34" s="35">
        <v>10000</v>
      </c>
      <c r="D34" s="35">
        <v>0</v>
      </c>
      <c r="E34" s="35">
        <f t="shared" si="10"/>
        <v>10000</v>
      </c>
      <c r="F34" s="35">
        <v>0</v>
      </c>
      <c r="G34" s="35">
        <v>0</v>
      </c>
      <c r="H34" s="35">
        <f t="shared" si="11"/>
        <v>0</v>
      </c>
      <c r="I34" s="35">
        <v>0</v>
      </c>
      <c r="J34" s="35">
        <v>0</v>
      </c>
      <c r="K34" s="35">
        <v>0</v>
      </c>
      <c r="L34" s="35">
        <v>1063</v>
      </c>
      <c r="M34" s="35">
        <v>0</v>
      </c>
      <c r="N34" s="35">
        <f t="shared" si="13"/>
        <v>1063</v>
      </c>
      <c r="O34" s="35">
        <f t="shared" si="14"/>
        <v>11063</v>
      </c>
      <c r="P34" s="35">
        <f t="shared" si="12"/>
        <v>0</v>
      </c>
      <c r="Q34" s="35">
        <f t="shared" si="12"/>
        <v>11063</v>
      </c>
    </row>
    <row r="35" spans="1:17" ht="13.5" customHeight="1">
      <c r="A35" s="15">
        <v>31</v>
      </c>
      <c r="B35" s="42" t="s">
        <v>30</v>
      </c>
      <c r="C35" s="35">
        <v>30354</v>
      </c>
      <c r="D35" s="35">
        <v>0</v>
      </c>
      <c r="E35" s="35">
        <f t="shared" si="10"/>
        <v>30354</v>
      </c>
      <c r="F35" s="35">
        <v>0</v>
      </c>
      <c r="G35" s="35">
        <v>0</v>
      </c>
      <c r="H35" s="35">
        <f t="shared" si="11"/>
        <v>0</v>
      </c>
      <c r="I35" s="35">
        <v>0</v>
      </c>
      <c r="J35" s="35">
        <v>0</v>
      </c>
      <c r="K35" s="35">
        <v>0</v>
      </c>
      <c r="L35" s="35">
        <v>9698</v>
      </c>
      <c r="M35" s="35">
        <v>0</v>
      </c>
      <c r="N35" s="35">
        <f t="shared" si="13"/>
        <v>9698</v>
      </c>
      <c r="O35" s="35">
        <f t="shared" si="14"/>
        <v>40052</v>
      </c>
      <c r="P35" s="35">
        <f t="shared" si="12"/>
        <v>0</v>
      </c>
      <c r="Q35" s="35">
        <f t="shared" si="12"/>
        <v>40052</v>
      </c>
    </row>
    <row r="36" spans="1:17" ht="13.5" customHeight="1">
      <c r="A36" s="15">
        <v>32</v>
      </c>
      <c r="B36" s="42" t="s">
        <v>31</v>
      </c>
      <c r="C36" s="35">
        <v>0</v>
      </c>
      <c r="D36" s="35">
        <v>0</v>
      </c>
      <c r="E36" s="35">
        <f t="shared" si="10"/>
        <v>0</v>
      </c>
      <c r="F36" s="35">
        <v>0</v>
      </c>
      <c r="G36" s="35">
        <v>0</v>
      </c>
      <c r="H36" s="35">
        <f t="shared" si="11"/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f t="shared" si="13"/>
        <v>0</v>
      </c>
      <c r="O36" s="35">
        <f t="shared" si="14"/>
        <v>0</v>
      </c>
      <c r="P36" s="35">
        <f t="shared" si="12"/>
        <v>0</v>
      </c>
      <c r="Q36" s="35">
        <f t="shared" si="12"/>
        <v>0</v>
      </c>
    </row>
    <row r="37" spans="1:17" ht="13.5" customHeight="1">
      <c r="A37" s="15">
        <v>33</v>
      </c>
      <c r="B37" s="43" t="s">
        <v>32</v>
      </c>
      <c r="C37" s="35">
        <v>0</v>
      </c>
      <c r="D37" s="35">
        <v>0</v>
      </c>
      <c r="E37" s="35">
        <f t="shared" si="10"/>
        <v>0</v>
      </c>
      <c r="F37" s="35">
        <v>0</v>
      </c>
      <c r="G37" s="35">
        <v>0</v>
      </c>
      <c r="H37" s="35">
        <f t="shared" si="11"/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f t="shared" si="13"/>
        <v>0</v>
      </c>
      <c r="O37" s="35">
        <f t="shared" si="14"/>
        <v>0</v>
      </c>
      <c r="P37" s="35">
        <f t="shared" si="12"/>
        <v>0</v>
      </c>
      <c r="Q37" s="35">
        <f t="shared" si="12"/>
        <v>0</v>
      </c>
    </row>
    <row r="38" spans="1:17" ht="13.5" customHeight="1">
      <c r="A38" s="15">
        <v>34</v>
      </c>
      <c r="B38" s="42" t="s">
        <v>33</v>
      </c>
      <c r="C38" s="35">
        <v>0</v>
      </c>
      <c r="D38" s="35">
        <v>0</v>
      </c>
      <c r="E38" s="35">
        <f t="shared" si="10"/>
        <v>0</v>
      </c>
      <c r="F38" s="35">
        <v>0</v>
      </c>
      <c r="G38" s="35">
        <v>0</v>
      </c>
      <c r="H38" s="35">
        <f t="shared" si="11"/>
        <v>0</v>
      </c>
      <c r="I38" s="35">
        <v>0</v>
      </c>
      <c r="J38" s="35">
        <v>0</v>
      </c>
      <c r="K38" s="35">
        <v>0</v>
      </c>
      <c r="L38" s="35">
        <v>450</v>
      </c>
      <c r="M38" s="35">
        <v>0</v>
      </c>
      <c r="N38" s="35">
        <f t="shared" si="13"/>
        <v>450</v>
      </c>
      <c r="O38" s="35">
        <f t="shared" si="14"/>
        <v>450</v>
      </c>
      <c r="P38" s="35">
        <f t="shared" si="12"/>
        <v>0</v>
      </c>
      <c r="Q38" s="35">
        <f t="shared" si="12"/>
        <v>450</v>
      </c>
    </row>
    <row r="39" spans="1:17" ht="24.75" customHeight="1">
      <c r="A39" s="15">
        <v>35</v>
      </c>
      <c r="B39" s="46" t="s">
        <v>34</v>
      </c>
      <c r="C39" s="35">
        <v>0</v>
      </c>
      <c r="D39" s="35">
        <v>0</v>
      </c>
      <c r="E39" s="35">
        <f t="shared" si="10"/>
        <v>0</v>
      </c>
      <c r="F39" s="35">
        <v>0</v>
      </c>
      <c r="G39" s="35">
        <v>0</v>
      </c>
      <c r="H39" s="35">
        <f t="shared" si="11"/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f t="shared" si="13"/>
        <v>0</v>
      </c>
      <c r="O39" s="35">
        <f t="shared" si="14"/>
        <v>0</v>
      </c>
      <c r="P39" s="35">
        <f t="shared" si="12"/>
        <v>0</v>
      </c>
      <c r="Q39" s="35">
        <f t="shared" si="12"/>
        <v>0</v>
      </c>
    </row>
    <row r="40" spans="1:17" ht="13.5" customHeight="1">
      <c r="A40" s="15">
        <v>36</v>
      </c>
      <c r="B40" s="42" t="s">
        <v>35</v>
      </c>
      <c r="C40" s="35">
        <v>0</v>
      </c>
      <c r="D40" s="35">
        <v>0</v>
      </c>
      <c r="E40" s="35">
        <f t="shared" si="10"/>
        <v>0</v>
      </c>
      <c r="F40" s="35">
        <v>0</v>
      </c>
      <c r="G40" s="35">
        <v>0</v>
      </c>
      <c r="H40" s="35">
        <f t="shared" si="11"/>
        <v>0</v>
      </c>
      <c r="I40" s="35">
        <v>0</v>
      </c>
      <c r="J40" s="35">
        <v>0</v>
      </c>
      <c r="K40" s="35">
        <v>0</v>
      </c>
      <c r="L40" s="35">
        <v>0</v>
      </c>
      <c r="M40" s="35">
        <v>680</v>
      </c>
      <c r="N40" s="35">
        <f t="shared" si="13"/>
        <v>680</v>
      </c>
      <c r="O40" s="35">
        <f t="shared" si="14"/>
        <v>0</v>
      </c>
      <c r="P40" s="35">
        <f t="shared" si="12"/>
        <v>680</v>
      </c>
      <c r="Q40" s="35">
        <f t="shared" si="12"/>
        <v>680</v>
      </c>
    </row>
    <row r="41" spans="1:17" ht="36" customHeight="1">
      <c r="A41" s="15">
        <v>37</v>
      </c>
      <c r="B41" s="46" t="s">
        <v>36</v>
      </c>
      <c r="C41" s="35">
        <v>0</v>
      </c>
      <c r="D41" s="35">
        <v>0</v>
      </c>
      <c r="E41" s="35">
        <f t="shared" si="10"/>
        <v>0</v>
      </c>
      <c r="F41" s="35">
        <v>0</v>
      </c>
      <c r="G41" s="35">
        <v>0</v>
      </c>
      <c r="H41" s="35">
        <f t="shared" si="11"/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f t="shared" si="13"/>
        <v>0</v>
      </c>
      <c r="O41" s="35">
        <f t="shared" si="14"/>
        <v>0</v>
      </c>
      <c r="P41" s="35">
        <f t="shared" si="12"/>
        <v>0</v>
      </c>
      <c r="Q41" s="35">
        <f t="shared" si="12"/>
        <v>0</v>
      </c>
    </row>
    <row r="42" spans="1:17" ht="27.75" customHeight="1">
      <c r="A42" s="20">
        <v>38</v>
      </c>
      <c r="B42" s="47" t="s">
        <v>37</v>
      </c>
      <c r="C42" s="37">
        <f aca="true" t="shared" si="15" ref="C42:Q42">SUM(C28:C41)-C29-C31-C33-C34-C37-C39-C41</f>
        <v>340630</v>
      </c>
      <c r="D42" s="37">
        <f t="shared" si="15"/>
        <v>0</v>
      </c>
      <c r="E42" s="37">
        <f t="shared" si="15"/>
        <v>340630</v>
      </c>
      <c r="F42" s="37">
        <f t="shared" si="15"/>
        <v>30459</v>
      </c>
      <c r="G42" s="37">
        <f t="shared" si="15"/>
        <v>0</v>
      </c>
      <c r="H42" s="37">
        <f t="shared" si="15"/>
        <v>30459</v>
      </c>
      <c r="I42" s="37">
        <f t="shared" si="15"/>
        <v>0</v>
      </c>
      <c r="J42" s="37">
        <f t="shared" si="15"/>
        <v>0</v>
      </c>
      <c r="K42" s="37">
        <f t="shared" si="15"/>
        <v>0</v>
      </c>
      <c r="L42" s="37">
        <f t="shared" si="15"/>
        <v>54802</v>
      </c>
      <c r="M42" s="37">
        <f t="shared" si="15"/>
        <v>64381</v>
      </c>
      <c r="N42" s="37">
        <f t="shared" si="15"/>
        <v>119183</v>
      </c>
      <c r="O42" s="37">
        <f>SUM(O28:O41)-O29-O31-O33-O34-O37-O39-O41</f>
        <v>425891</v>
      </c>
      <c r="P42" s="37">
        <f>SUM(P28:P41)-P29-P31-P33-P34-P37-P39-P41</f>
        <v>64381</v>
      </c>
      <c r="Q42" s="37">
        <f t="shared" si="15"/>
        <v>490272</v>
      </c>
    </row>
    <row r="43" spans="1:17" ht="13.5" customHeight="1">
      <c r="A43" s="15">
        <v>39</v>
      </c>
      <c r="B43" s="42" t="s">
        <v>38</v>
      </c>
      <c r="C43" s="35">
        <v>30000</v>
      </c>
      <c r="D43" s="35">
        <v>0</v>
      </c>
      <c r="E43" s="35">
        <f aca="true" t="shared" si="16" ref="E43:E50">SUM(C43:D43)</f>
        <v>30000</v>
      </c>
      <c r="F43" s="35">
        <v>0</v>
      </c>
      <c r="G43" s="35">
        <v>0</v>
      </c>
      <c r="H43" s="35">
        <f aca="true" t="shared" si="17" ref="H43:H50">SUM(F43:G43)</f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f>SUM(L43:M43)</f>
        <v>0</v>
      </c>
      <c r="O43" s="35">
        <f>C43+F43+I43+L43</f>
        <v>30000</v>
      </c>
      <c r="P43" s="35">
        <f aca="true" t="shared" si="18" ref="P43:Q50">D43+G43+J43+M43</f>
        <v>0</v>
      </c>
      <c r="Q43" s="35">
        <f t="shared" si="18"/>
        <v>30000</v>
      </c>
    </row>
    <row r="44" spans="1:17" ht="13.5" customHeight="1">
      <c r="A44" s="15">
        <v>40</v>
      </c>
      <c r="B44" s="42" t="s">
        <v>39</v>
      </c>
      <c r="C44" s="35">
        <v>0</v>
      </c>
      <c r="D44" s="35">
        <v>0</v>
      </c>
      <c r="E44" s="35">
        <f t="shared" si="16"/>
        <v>0</v>
      </c>
      <c r="F44" s="35">
        <v>0</v>
      </c>
      <c r="G44" s="35">
        <v>0</v>
      </c>
      <c r="H44" s="35">
        <f t="shared" si="17"/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f aca="true" t="shared" si="19" ref="N44:N53">SUM(L44:M44)</f>
        <v>0</v>
      </c>
      <c r="O44" s="35">
        <f aca="true" t="shared" si="20" ref="O44:O50">C44+F44+I44+L44</f>
        <v>0</v>
      </c>
      <c r="P44" s="35">
        <f t="shared" si="18"/>
        <v>0</v>
      </c>
      <c r="Q44" s="35">
        <f t="shared" si="18"/>
        <v>0</v>
      </c>
    </row>
    <row r="45" spans="1:17" ht="13.5" customHeight="1">
      <c r="A45" s="15">
        <v>41</v>
      </c>
      <c r="B45" s="42" t="s">
        <v>40</v>
      </c>
      <c r="C45" s="35">
        <v>32902</v>
      </c>
      <c r="D45" s="35">
        <v>0</v>
      </c>
      <c r="E45" s="35">
        <f t="shared" si="16"/>
        <v>32902</v>
      </c>
      <c r="F45" s="35">
        <v>0</v>
      </c>
      <c r="G45" s="35">
        <v>0</v>
      </c>
      <c r="H45" s="35">
        <f t="shared" si="17"/>
        <v>0</v>
      </c>
      <c r="I45" s="35">
        <v>0</v>
      </c>
      <c r="J45" s="35">
        <v>0</v>
      </c>
      <c r="K45" s="35">
        <v>0</v>
      </c>
      <c r="L45" s="35">
        <v>3907</v>
      </c>
      <c r="M45" s="35">
        <v>0</v>
      </c>
      <c r="N45" s="35">
        <f t="shared" si="19"/>
        <v>3907</v>
      </c>
      <c r="O45" s="35">
        <f t="shared" si="20"/>
        <v>36809</v>
      </c>
      <c r="P45" s="35">
        <f t="shared" si="18"/>
        <v>0</v>
      </c>
      <c r="Q45" s="35">
        <f t="shared" si="18"/>
        <v>36809</v>
      </c>
    </row>
    <row r="46" spans="1:17" ht="13.5" customHeight="1">
      <c r="A46" s="15">
        <v>42</v>
      </c>
      <c r="B46" s="42" t="s">
        <v>17</v>
      </c>
      <c r="C46" s="35">
        <v>0</v>
      </c>
      <c r="D46" s="35">
        <v>0</v>
      </c>
      <c r="E46" s="35">
        <f t="shared" si="16"/>
        <v>0</v>
      </c>
      <c r="F46" s="35">
        <v>0</v>
      </c>
      <c r="G46" s="35">
        <v>0</v>
      </c>
      <c r="H46" s="35">
        <f t="shared" si="17"/>
        <v>0</v>
      </c>
      <c r="I46" s="35">
        <v>0</v>
      </c>
      <c r="J46" s="35">
        <v>0</v>
      </c>
      <c r="K46" s="35">
        <v>0</v>
      </c>
      <c r="L46" s="35">
        <v>5503</v>
      </c>
      <c r="M46" s="35">
        <v>0</v>
      </c>
      <c r="N46" s="35">
        <f t="shared" si="19"/>
        <v>5503</v>
      </c>
      <c r="O46" s="35">
        <f t="shared" si="20"/>
        <v>5503</v>
      </c>
      <c r="P46" s="35">
        <f t="shared" si="18"/>
        <v>0</v>
      </c>
      <c r="Q46" s="35">
        <f t="shared" si="18"/>
        <v>5503</v>
      </c>
    </row>
    <row r="47" spans="1:17" ht="13.5" customHeight="1">
      <c r="A47" s="15">
        <v>43</v>
      </c>
      <c r="B47" s="42" t="s">
        <v>41</v>
      </c>
      <c r="C47" s="35">
        <v>0</v>
      </c>
      <c r="D47" s="35">
        <v>0</v>
      </c>
      <c r="E47" s="35">
        <f t="shared" si="16"/>
        <v>0</v>
      </c>
      <c r="F47" s="35">
        <v>0</v>
      </c>
      <c r="G47" s="35">
        <v>0</v>
      </c>
      <c r="H47" s="35">
        <f t="shared" si="17"/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f t="shared" si="19"/>
        <v>0</v>
      </c>
      <c r="O47" s="35">
        <f t="shared" si="20"/>
        <v>0</v>
      </c>
      <c r="P47" s="35">
        <f t="shared" si="18"/>
        <v>0</v>
      </c>
      <c r="Q47" s="35">
        <f t="shared" si="18"/>
        <v>0</v>
      </c>
    </row>
    <row r="48" spans="1:17" ht="13.5" customHeight="1">
      <c r="A48" s="15">
        <v>44</v>
      </c>
      <c r="B48" s="42" t="s">
        <v>42</v>
      </c>
      <c r="C48" s="35"/>
      <c r="D48" s="35"/>
      <c r="E48" s="35">
        <f t="shared" si="16"/>
        <v>0</v>
      </c>
      <c r="F48" s="35"/>
      <c r="G48" s="35"/>
      <c r="H48" s="35">
        <f t="shared" si="17"/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f t="shared" si="19"/>
        <v>0</v>
      </c>
      <c r="O48" s="35">
        <f t="shared" si="20"/>
        <v>0</v>
      </c>
      <c r="P48" s="35">
        <f t="shared" si="18"/>
        <v>0</v>
      </c>
      <c r="Q48" s="35">
        <f t="shared" si="18"/>
        <v>0</v>
      </c>
    </row>
    <row r="49" spans="1:17" ht="13.5" customHeight="1">
      <c r="A49" s="15">
        <v>45</v>
      </c>
      <c r="B49" s="42" t="s">
        <v>43</v>
      </c>
      <c r="C49" s="35">
        <v>0</v>
      </c>
      <c r="D49" s="35">
        <v>0</v>
      </c>
      <c r="E49" s="35">
        <f t="shared" si="16"/>
        <v>0</v>
      </c>
      <c r="F49" s="35">
        <v>0</v>
      </c>
      <c r="G49" s="35">
        <v>0</v>
      </c>
      <c r="H49" s="35">
        <f t="shared" si="17"/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f t="shared" si="19"/>
        <v>0</v>
      </c>
      <c r="O49" s="35">
        <f t="shared" si="20"/>
        <v>0</v>
      </c>
      <c r="P49" s="35">
        <f t="shared" si="18"/>
        <v>0</v>
      </c>
      <c r="Q49" s="35">
        <f t="shared" si="18"/>
        <v>0</v>
      </c>
    </row>
    <row r="50" spans="1:17" ht="13.5" customHeight="1">
      <c r="A50" s="15">
        <v>46</v>
      </c>
      <c r="B50" s="42" t="s">
        <v>44</v>
      </c>
      <c r="C50" s="35">
        <v>0</v>
      </c>
      <c r="D50" s="35">
        <v>0</v>
      </c>
      <c r="E50" s="35">
        <f t="shared" si="16"/>
        <v>0</v>
      </c>
      <c r="F50" s="35">
        <v>0</v>
      </c>
      <c r="G50" s="35">
        <v>0</v>
      </c>
      <c r="H50" s="35">
        <f t="shared" si="17"/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f t="shared" si="19"/>
        <v>0</v>
      </c>
      <c r="O50" s="35">
        <f t="shared" si="20"/>
        <v>0</v>
      </c>
      <c r="P50" s="35">
        <f t="shared" si="18"/>
        <v>0</v>
      </c>
      <c r="Q50" s="35">
        <f t="shared" si="18"/>
        <v>0</v>
      </c>
    </row>
    <row r="51" spans="1:17" ht="13.5" customHeight="1">
      <c r="A51" s="23">
        <v>47</v>
      </c>
      <c r="B51" s="77" t="s">
        <v>79</v>
      </c>
      <c r="C51" s="30">
        <f aca="true" t="shared" si="21" ref="C51:Q51">SUM(C43:C50)</f>
        <v>62902</v>
      </c>
      <c r="D51" s="30">
        <f t="shared" si="21"/>
        <v>0</v>
      </c>
      <c r="E51" s="30">
        <f t="shared" si="21"/>
        <v>62902</v>
      </c>
      <c r="F51" s="30">
        <f t="shared" si="21"/>
        <v>0</v>
      </c>
      <c r="G51" s="30">
        <f t="shared" si="21"/>
        <v>0</v>
      </c>
      <c r="H51" s="30">
        <f t="shared" si="21"/>
        <v>0</v>
      </c>
      <c r="I51" s="30">
        <f t="shared" si="21"/>
        <v>0</v>
      </c>
      <c r="J51" s="30">
        <f t="shared" si="21"/>
        <v>0</v>
      </c>
      <c r="K51" s="30">
        <f t="shared" si="21"/>
        <v>0</v>
      </c>
      <c r="L51" s="30">
        <f t="shared" si="21"/>
        <v>9410</v>
      </c>
      <c r="M51" s="30">
        <f t="shared" si="21"/>
        <v>0</v>
      </c>
      <c r="N51" s="30">
        <f t="shared" si="21"/>
        <v>9410</v>
      </c>
      <c r="O51" s="30">
        <f t="shared" si="21"/>
        <v>72312</v>
      </c>
      <c r="P51" s="30">
        <f t="shared" si="21"/>
        <v>0</v>
      </c>
      <c r="Q51" s="30">
        <f t="shared" si="21"/>
        <v>72312</v>
      </c>
    </row>
    <row r="52" spans="1:17" ht="13.5" customHeight="1">
      <c r="A52" s="15">
        <v>48</v>
      </c>
      <c r="B52" s="42" t="s">
        <v>46</v>
      </c>
      <c r="C52" s="35">
        <v>0</v>
      </c>
      <c r="D52" s="35">
        <v>0</v>
      </c>
      <c r="E52" s="35">
        <f>SUM(C52:D52)</f>
        <v>0</v>
      </c>
      <c r="F52" s="35">
        <v>0</v>
      </c>
      <c r="G52" s="35">
        <v>0</v>
      </c>
      <c r="H52" s="35">
        <f>SUM(F52:G52)</f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f t="shared" si="19"/>
        <v>0</v>
      </c>
      <c r="O52" s="35">
        <v>0</v>
      </c>
      <c r="P52" s="35">
        <v>0</v>
      </c>
      <c r="Q52" s="35">
        <f>SUM(O52:P52)</f>
        <v>0</v>
      </c>
    </row>
    <row r="53" spans="1:17" ht="11.25" customHeight="1">
      <c r="A53" s="15">
        <v>49</v>
      </c>
      <c r="B53" s="42"/>
      <c r="C53" s="35">
        <v>0</v>
      </c>
      <c r="D53" s="35">
        <v>0</v>
      </c>
      <c r="E53" s="35">
        <f>SUM(C53:D53)</f>
        <v>0</v>
      </c>
      <c r="F53" s="35">
        <v>0</v>
      </c>
      <c r="G53" s="35">
        <v>0</v>
      </c>
      <c r="H53" s="35">
        <f>SUM(F53:G53)</f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f t="shared" si="19"/>
        <v>0</v>
      </c>
      <c r="O53" s="35">
        <v>0</v>
      </c>
      <c r="P53" s="35">
        <v>0</v>
      </c>
      <c r="Q53" s="35">
        <f>SUM(O53:P53)</f>
        <v>0</v>
      </c>
    </row>
    <row r="54" spans="1:17" ht="18" customHeight="1">
      <c r="A54" s="20">
        <v>50</v>
      </c>
      <c r="B54" s="44" t="s">
        <v>75</v>
      </c>
      <c r="C54" s="37">
        <f aca="true" t="shared" si="22" ref="C54:Q54">C42+C51+SUM(C52:C53)</f>
        <v>403532</v>
      </c>
      <c r="D54" s="37">
        <f t="shared" si="22"/>
        <v>0</v>
      </c>
      <c r="E54" s="37">
        <f t="shared" si="22"/>
        <v>403532</v>
      </c>
      <c r="F54" s="37">
        <f t="shared" si="22"/>
        <v>30459</v>
      </c>
      <c r="G54" s="37">
        <f t="shared" si="22"/>
        <v>0</v>
      </c>
      <c r="H54" s="37">
        <f t="shared" si="22"/>
        <v>30459</v>
      </c>
      <c r="I54" s="37">
        <f t="shared" si="22"/>
        <v>0</v>
      </c>
      <c r="J54" s="37">
        <f t="shared" si="22"/>
        <v>0</v>
      </c>
      <c r="K54" s="37">
        <f t="shared" si="22"/>
        <v>0</v>
      </c>
      <c r="L54" s="37">
        <f t="shared" si="22"/>
        <v>64212</v>
      </c>
      <c r="M54" s="37">
        <f t="shared" si="22"/>
        <v>64381</v>
      </c>
      <c r="N54" s="37">
        <f t="shared" si="22"/>
        <v>128593</v>
      </c>
      <c r="O54" s="37">
        <f t="shared" si="22"/>
        <v>498203</v>
      </c>
      <c r="P54" s="37">
        <f t="shared" si="22"/>
        <v>64381</v>
      </c>
      <c r="Q54" s="37">
        <f t="shared" si="22"/>
        <v>562584</v>
      </c>
    </row>
    <row r="55" spans="1:17" ht="35.25" customHeight="1">
      <c r="A55" s="20">
        <v>51</v>
      </c>
      <c r="B55" s="48" t="s">
        <v>48</v>
      </c>
      <c r="C55" s="37">
        <f aca="true" t="shared" si="23" ref="C55:Q55">C42-C17</f>
        <v>21197</v>
      </c>
      <c r="D55" s="37">
        <f t="shared" si="23"/>
        <v>-39131</v>
      </c>
      <c r="E55" s="37">
        <f t="shared" si="23"/>
        <v>-17934</v>
      </c>
      <c r="F55" s="37">
        <f t="shared" si="23"/>
        <v>0</v>
      </c>
      <c r="G55" s="37">
        <f t="shared" si="23"/>
        <v>0</v>
      </c>
      <c r="H55" s="37">
        <f t="shared" si="23"/>
        <v>0</v>
      </c>
      <c r="I55" s="37">
        <f t="shared" si="23"/>
        <v>-7089</v>
      </c>
      <c r="J55" s="37">
        <f t="shared" si="23"/>
        <v>2617</v>
      </c>
      <c r="K55" s="37">
        <f t="shared" si="23"/>
        <v>-4472</v>
      </c>
      <c r="L55" s="37">
        <f t="shared" si="23"/>
        <v>7047</v>
      </c>
      <c r="M55" s="37">
        <f t="shared" si="23"/>
        <v>-11248</v>
      </c>
      <c r="N55" s="37">
        <f t="shared" si="23"/>
        <v>-4201</v>
      </c>
      <c r="O55" s="37">
        <f t="shared" si="23"/>
        <v>21155</v>
      </c>
      <c r="P55" s="37">
        <f t="shared" si="23"/>
        <v>-47762</v>
      </c>
      <c r="Q55" s="37">
        <f t="shared" si="23"/>
        <v>-26607</v>
      </c>
    </row>
    <row r="56" spans="1:17" ht="17.25" customHeight="1">
      <c r="A56" s="20">
        <v>52</v>
      </c>
      <c r="B56" s="78" t="s">
        <v>77</v>
      </c>
      <c r="C56" s="37">
        <f aca="true" t="shared" si="24" ref="C56:Q56">C51-C23</f>
        <v>32902</v>
      </c>
      <c r="D56" s="37">
        <f t="shared" si="24"/>
        <v>-14968</v>
      </c>
      <c r="E56" s="37">
        <f t="shared" si="24"/>
        <v>17934</v>
      </c>
      <c r="F56" s="37">
        <f t="shared" si="24"/>
        <v>0</v>
      </c>
      <c r="G56" s="37">
        <f t="shared" si="24"/>
        <v>0</v>
      </c>
      <c r="H56" s="37">
        <f t="shared" si="24"/>
        <v>0</v>
      </c>
      <c r="I56" s="37">
        <f t="shared" si="24"/>
        <v>0</v>
      </c>
      <c r="J56" s="37">
        <f t="shared" si="24"/>
        <v>4472</v>
      </c>
      <c r="K56" s="37">
        <f t="shared" si="24"/>
        <v>4472</v>
      </c>
      <c r="L56" s="37">
        <f t="shared" si="24"/>
        <v>4201</v>
      </c>
      <c r="M56" s="37">
        <f t="shared" si="24"/>
        <v>0</v>
      </c>
      <c r="N56" s="37">
        <f t="shared" si="24"/>
        <v>4201</v>
      </c>
      <c r="O56" s="37">
        <f t="shared" si="24"/>
        <v>37103</v>
      </c>
      <c r="P56" s="37">
        <f t="shared" si="24"/>
        <v>-10496</v>
      </c>
      <c r="Q56" s="37">
        <f t="shared" si="24"/>
        <v>26607</v>
      </c>
    </row>
    <row r="57" spans="1:17" ht="16.5" customHeight="1" thickBot="1">
      <c r="A57" s="20">
        <v>53</v>
      </c>
      <c r="B57" s="49" t="s">
        <v>78</v>
      </c>
      <c r="C57" s="67">
        <f aca="true" t="shared" si="25" ref="C57:Q57">C54-C26</f>
        <v>54099</v>
      </c>
      <c r="D57" s="67">
        <f t="shared" si="25"/>
        <v>-54099</v>
      </c>
      <c r="E57" s="67">
        <f t="shared" si="25"/>
        <v>0</v>
      </c>
      <c r="F57" s="67">
        <f t="shared" si="25"/>
        <v>0</v>
      </c>
      <c r="G57" s="67">
        <f t="shared" si="25"/>
        <v>0</v>
      </c>
      <c r="H57" s="67">
        <f t="shared" si="25"/>
        <v>0</v>
      </c>
      <c r="I57" s="67">
        <f t="shared" si="25"/>
        <v>-7089</v>
      </c>
      <c r="J57" s="67">
        <f t="shared" si="25"/>
        <v>7089</v>
      </c>
      <c r="K57" s="67">
        <f t="shared" si="25"/>
        <v>0</v>
      </c>
      <c r="L57" s="67">
        <f t="shared" si="25"/>
        <v>11248</v>
      </c>
      <c r="M57" s="67">
        <f t="shared" si="25"/>
        <v>-11248</v>
      </c>
      <c r="N57" s="67">
        <f t="shared" si="25"/>
        <v>0</v>
      </c>
      <c r="O57" s="67">
        <f t="shared" si="25"/>
        <v>58258</v>
      </c>
      <c r="P57" s="67">
        <f>P54-P26</f>
        <v>-58258</v>
      </c>
      <c r="Q57" s="67">
        <f t="shared" si="25"/>
        <v>0</v>
      </c>
    </row>
    <row r="58" spans="1:17" ht="12.75">
      <c r="A58" s="55">
        <v>54</v>
      </c>
      <c r="B58" s="52" t="s">
        <v>58</v>
      </c>
      <c r="C58" s="72">
        <f aca="true" t="shared" si="26" ref="C58:Q58">C42-C17</f>
        <v>21197</v>
      </c>
      <c r="D58" s="72">
        <f t="shared" si="26"/>
        <v>-39131</v>
      </c>
      <c r="E58" s="72">
        <f t="shared" si="26"/>
        <v>-17934</v>
      </c>
      <c r="F58" s="72">
        <f t="shared" si="26"/>
        <v>0</v>
      </c>
      <c r="G58" s="72">
        <f t="shared" si="26"/>
        <v>0</v>
      </c>
      <c r="H58" s="72">
        <f t="shared" si="26"/>
        <v>0</v>
      </c>
      <c r="I58" s="72">
        <f t="shared" si="26"/>
        <v>-7089</v>
      </c>
      <c r="J58" s="72">
        <f t="shared" si="26"/>
        <v>2617</v>
      </c>
      <c r="K58" s="72">
        <f t="shared" si="26"/>
        <v>-4472</v>
      </c>
      <c r="L58" s="72">
        <f t="shared" si="26"/>
        <v>7047</v>
      </c>
      <c r="M58" s="72">
        <f t="shared" si="26"/>
        <v>-11248</v>
      </c>
      <c r="N58" s="72">
        <f t="shared" si="26"/>
        <v>-4201</v>
      </c>
      <c r="O58" s="72">
        <f t="shared" si="26"/>
        <v>21155</v>
      </c>
      <c r="P58" s="72">
        <f t="shared" si="26"/>
        <v>-47762</v>
      </c>
      <c r="Q58" s="72">
        <f t="shared" si="26"/>
        <v>-26607</v>
      </c>
    </row>
    <row r="59" spans="1:17" ht="12.75">
      <c r="A59" s="50">
        <v>55</v>
      </c>
      <c r="B59" s="53" t="s">
        <v>59</v>
      </c>
      <c r="C59" s="71">
        <f aca="true" t="shared" si="27" ref="C59:Q59">C45</f>
        <v>32902</v>
      </c>
      <c r="D59" s="71">
        <f t="shared" si="27"/>
        <v>0</v>
      </c>
      <c r="E59" s="71">
        <f t="shared" si="27"/>
        <v>32902</v>
      </c>
      <c r="F59" s="71">
        <f t="shared" si="27"/>
        <v>0</v>
      </c>
      <c r="G59" s="71">
        <f t="shared" si="27"/>
        <v>0</v>
      </c>
      <c r="H59" s="71">
        <f t="shared" si="27"/>
        <v>0</v>
      </c>
      <c r="I59" s="71">
        <f t="shared" si="27"/>
        <v>0</v>
      </c>
      <c r="J59" s="71">
        <f t="shared" si="27"/>
        <v>0</v>
      </c>
      <c r="K59" s="71">
        <f t="shared" si="27"/>
        <v>0</v>
      </c>
      <c r="L59" s="71">
        <f t="shared" si="27"/>
        <v>3907</v>
      </c>
      <c r="M59" s="71">
        <f t="shared" si="27"/>
        <v>0</v>
      </c>
      <c r="N59" s="71">
        <f t="shared" si="27"/>
        <v>3907</v>
      </c>
      <c r="O59" s="71">
        <f t="shared" si="27"/>
        <v>36809</v>
      </c>
      <c r="P59" s="71">
        <f t="shared" si="27"/>
        <v>0</v>
      </c>
      <c r="Q59" s="71">
        <f t="shared" si="27"/>
        <v>36809</v>
      </c>
    </row>
    <row r="60" spans="1:17" ht="14.25" thickBot="1">
      <c r="A60" s="51">
        <v>56</v>
      </c>
      <c r="B60" s="54" t="s">
        <v>60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</row>
    <row r="61" spans="1:5" ht="13.5">
      <c r="A61" s="9"/>
      <c r="B61" s="9"/>
      <c r="C61" s="7"/>
      <c r="D61" s="7"/>
      <c r="E61" s="7"/>
    </row>
    <row r="62" spans="1:5" ht="13.5">
      <c r="A62" s="9"/>
      <c r="B62" s="9"/>
      <c r="C62" s="7"/>
      <c r="D62" s="7"/>
      <c r="E62" s="7"/>
    </row>
    <row r="63" spans="1:5" ht="13.5">
      <c r="A63" s="9"/>
      <c r="B63" s="9"/>
      <c r="C63" s="7"/>
      <c r="D63" s="7"/>
      <c r="E63" s="7"/>
    </row>
  </sheetData>
  <sheetProtection/>
  <mergeCells count="22">
    <mergeCell ref="F2:H2"/>
    <mergeCell ref="F3:F4"/>
    <mergeCell ref="G3:G4"/>
    <mergeCell ref="H3:H4"/>
    <mergeCell ref="L2:N2"/>
    <mergeCell ref="L3:L4"/>
    <mergeCell ref="M3:M4"/>
    <mergeCell ref="N3:N4"/>
    <mergeCell ref="O2:Q2"/>
    <mergeCell ref="O3:O4"/>
    <mergeCell ref="P3:P4"/>
    <mergeCell ref="Q3:Q4"/>
    <mergeCell ref="I2:K2"/>
    <mergeCell ref="I3:I4"/>
    <mergeCell ref="J3:J4"/>
    <mergeCell ref="K3:K4"/>
    <mergeCell ref="E3:E4"/>
    <mergeCell ref="A2:A4"/>
    <mergeCell ref="B2:B4"/>
    <mergeCell ref="C2:E2"/>
    <mergeCell ref="C3:C4"/>
    <mergeCell ref="D3:D4"/>
  </mergeCells>
  <printOptions horizontalCentered="1"/>
  <pageMargins left="0.5118110236220472" right="0.4724409448818898" top="1.246875" bottom="0.07874015748031496" header="0.6299212598425197" footer="0.2755905511811024"/>
  <pageSetup fitToWidth="0" fitToHeight="1" horizontalDpi="600" verticalDpi="600" orientation="landscape" paperSize="8" scale="84" r:id="rId1"/>
  <headerFooter alignWithMargins="0">
    <oddHeader>&amp;C&amp;"Garamond,Félkövér"&amp;16
MŰKÖDÉSI-FELHALMOZÁSI KÖLTSÉGVETÉSI MÉRLEG (KÖLTSÉGVETÉSI JELENTÉS) 2016. ÉV&amp;R&amp;"Garamond,Normál"&amp;14 2. sz.melléklet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view="pageLayout" workbookViewId="0" topLeftCell="C28">
      <selection activeCell="P48" sqref="P48"/>
    </sheetView>
  </sheetViews>
  <sheetFormatPr defaultColWidth="8.796875" defaultRowHeight="15"/>
  <cols>
    <col min="1" max="1" width="4.8984375" style="8" customWidth="1"/>
    <col min="2" max="2" width="35.59765625" style="8" customWidth="1"/>
    <col min="3" max="4" width="10.59765625" style="10" customWidth="1"/>
    <col min="5" max="5" width="10.8984375" style="10" customWidth="1"/>
    <col min="6" max="6" width="10.09765625" style="8" customWidth="1"/>
    <col min="7" max="7" width="11.19921875" style="8" customWidth="1"/>
    <col min="8" max="8" width="10.09765625" style="8" customWidth="1"/>
    <col min="9" max="9" width="10.3984375" style="8" customWidth="1"/>
    <col min="10" max="10" width="11.09765625" style="8" customWidth="1"/>
    <col min="11" max="14" width="9.59765625" style="8" customWidth="1"/>
    <col min="15" max="15" width="9" style="8" customWidth="1"/>
    <col min="16" max="16" width="10.5" style="8" customWidth="1"/>
    <col min="17" max="17" width="10" style="8" customWidth="1"/>
    <col min="18" max="16384" width="9" style="8" customWidth="1"/>
  </cols>
  <sheetData>
    <row r="1" spans="1:17" ht="20.25" customHeight="1">
      <c r="A1" s="40" t="str">
        <f>Adatlap!A1</f>
        <v>Nagyréde Nagyközség Önkormányzata</v>
      </c>
      <c r="B1" s="12"/>
      <c r="C1" s="13"/>
      <c r="D1" s="13"/>
      <c r="Q1" s="14" t="s">
        <v>72</v>
      </c>
    </row>
    <row r="2" spans="1:17" ht="22.5" customHeight="1">
      <c r="A2" s="93" t="s">
        <v>3</v>
      </c>
      <c r="B2" s="94" t="s">
        <v>0</v>
      </c>
      <c r="C2" s="100" t="s">
        <v>61</v>
      </c>
      <c r="D2" s="101"/>
      <c r="E2" s="102"/>
      <c r="F2" s="100" t="s">
        <v>82</v>
      </c>
      <c r="G2" s="101"/>
      <c r="H2" s="102"/>
      <c r="I2" s="100" t="s">
        <v>85</v>
      </c>
      <c r="J2" s="101"/>
      <c r="K2" s="102"/>
      <c r="L2" s="100" t="s">
        <v>88</v>
      </c>
      <c r="M2" s="101"/>
      <c r="N2" s="102"/>
      <c r="O2" s="100" t="s">
        <v>80</v>
      </c>
      <c r="P2" s="101"/>
      <c r="Q2" s="102"/>
    </row>
    <row r="3" spans="1:17" ht="15.75" customHeight="1">
      <c r="A3" s="93"/>
      <c r="B3" s="94"/>
      <c r="C3" s="103" t="s">
        <v>56</v>
      </c>
      <c r="D3" s="105" t="s">
        <v>57</v>
      </c>
      <c r="E3" s="98" t="s">
        <v>55</v>
      </c>
      <c r="F3" s="103" t="s">
        <v>56</v>
      </c>
      <c r="G3" s="105" t="s">
        <v>57</v>
      </c>
      <c r="H3" s="98" t="s">
        <v>55</v>
      </c>
      <c r="I3" s="103" t="s">
        <v>56</v>
      </c>
      <c r="J3" s="105" t="s">
        <v>57</v>
      </c>
      <c r="K3" s="98" t="s">
        <v>55</v>
      </c>
      <c r="L3" s="103" t="s">
        <v>56</v>
      </c>
      <c r="M3" s="105" t="s">
        <v>57</v>
      </c>
      <c r="N3" s="98" t="s">
        <v>55</v>
      </c>
      <c r="O3" s="103" t="s">
        <v>56</v>
      </c>
      <c r="P3" s="105" t="s">
        <v>57</v>
      </c>
      <c r="Q3" s="98" t="s">
        <v>55</v>
      </c>
    </row>
    <row r="4" spans="1:17" ht="22.5" customHeight="1">
      <c r="A4" s="93"/>
      <c r="B4" s="94"/>
      <c r="C4" s="104"/>
      <c r="D4" s="106"/>
      <c r="E4" s="99"/>
      <c r="F4" s="104"/>
      <c r="G4" s="106"/>
      <c r="H4" s="99"/>
      <c r="I4" s="104"/>
      <c r="J4" s="106"/>
      <c r="K4" s="99"/>
      <c r="L4" s="104"/>
      <c r="M4" s="106"/>
      <c r="N4" s="99"/>
      <c r="O4" s="104"/>
      <c r="P4" s="106"/>
      <c r="Q4" s="99"/>
    </row>
    <row r="5" spans="1:17" ht="13.5" customHeight="1">
      <c r="A5" s="15">
        <v>1</v>
      </c>
      <c r="B5" s="42" t="s">
        <v>5</v>
      </c>
      <c r="C5" s="35">
        <v>145650</v>
      </c>
      <c r="D5" s="35">
        <v>0</v>
      </c>
      <c r="E5" s="35">
        <f aca="true" t="shared" si="0" ref="E5:E16">SUM(C5:D5)</f>
        <v>145650</v>
      </c>
      <c r="F5" s="35">
        <v>20560</v>
      </c>
      <c r="G5" s="35">
        <v>0</v>
      </c>
      <c r="H5" s="35">
        <f aca="true" t="shared" si="1" ref="H5:H16">SUM(F5:G5)</f>
        <v>20560</v>
      </c>
      <c r="I5" s="35">
        <v>-1071</v>
      </c>
      <c r="J5" s="35">
        <v>0</v>
      </c>
      <c r="K5" s="35">
        <f>SUM(I5:J5)</f>
        <v>-1071</v>
      </c>
      <c r="L5" s="18">
        <v>14553</v>
      </c>
      <c r="M5" s="35">
        <v>0</v>
      </c>
      <c r="N5" s="35">
        <f>SUM(L5:M5)</f>
        <v>14553</v>
      </c>
      <c r="O5" s="35">
        <f>C5+F5+I5+L5</f>
        <v>179692</v>
      </c>
      <c r="P5" s="35">
        <f aca="true" t="shared" si="2" ref="P5:Q16">D5+G5+J5+M5</f>
        <v>0</v>
      </c>
      <c r="Q5" s="35">
        <f t="shared" si="2"/>
        <v>179692</v>
      </c>
    </row>
    <row r="6" spans="1:17" ht="13.5" customHeight="1">
      <c r="A6" s="15">
        <v>2</v>
      </c>
      <c r="B6" s="42" t="s">
        <v>7</v>
      </c>
      <c r="C6" s="35">
        <v>40438</v>
      </c>
      <c r="D6" s="35">
        <v>0</v>
      </c>
      <c r="E6" s="35">
        <f t="shared" si="0"/>
        <v>40438</v>
      </c>
      <c r="F6" s="35">
        <v>5551</v>
      </c>
      <c r="G6" s="35">
        <v>0</v>
      </c>
      <c r="H6" s="35">
        <f t="shared" si="1"/>
        <v>5551</v>
      </c>
      <c r="I6" s="35">
        <v>-289</v>
      </c>
      <c r="J6" s="35">
        <v>0</v>
      </c>
      <c r="K6" s="35">
        <f aca="true" t="shared" si="3" ref="K6:K16">SUM(I6:J6)</f>
        <v>-289</v>
      </c>
      <c r="L6" s="18">
        <v>3702</v>
      </c>
      <c r="M6" s="35">
        <v>0</v>
      </c>
      <c r="N6" s="35">
        <f aca="true" t="shared" si="4" ref="N6:N16">SUM(L6:M6)</f>
        <v>3702</v>
      </c>
      <c r="O6" s="35">
        <f aca="true" t="shared" si="5" ref="O6:O16">C6+F6+I6+L6</f>
        <v>49402</v>
      </c>
      <c r="P6" s="35">
        <f t="shared" si="2"/>
        <v>0</v>
      </c>
      <c r="Q6" s="35">
        <f t="shared" si="2"/>
        <v>49402</v>
      </c>
    </row>
    <row r="7" spans="1:17" ht="13.5" customHeight="1">
      <c r="A7" s="15">
        <v>3</v>
      </c>
      <c r="B7" s="42" t="s">
        <v>8</v>
      </c>
      <c r="C7" s="35">
        <v>118049</v>
      </c>
      <c r="D7" s="35">
        <v>0</v>
      </c>
      <c r="E7" s="35">
        <f t="shared" si="0"/>
        <v>118049</v>
      </c>
      <c r="F7" s="35">
        <v>4030</v>
      </c>
      <c r="G7" s="35">
        <v>0</v>
      </c>
      <c r="H7" s="35">
        <f t="shared" si="1"/>
        <v>4030</v>
      </c>
      <c r="I7" s="35">
        <v>2449</v>
      </c>
      <c r="J7" s="35">
        <v>0</v>
      </c>
      <c r="K7" s="35">
        <f t="shared" si="3"/>
        <v>2449</v>
      </c>
      <c r="L7" s="18">
        <v>22653</v>
      </c>
      <c r="M7" s="35">
        <v>0</v>
      </c>
      <c r="N7" s="35">
        <f t="shared" si="4"/>
        <v>22653</v>
      </c>
      <c r="O7" s="35">
        <f t="shared" si="5"/>
        <v>147181</v>
      </c>
      <c r="P7" s="35">
        <f t="shared" si="2"/>
        <v>0</v>
      </c>
      <c r="Q7" s="35">
        <f t="shared" si="2"/>
        <v>147181</v>
      </c>
    </row>
    <row r="8" spans="1:17" ht="13.5" customHeight="1">
      <c r="A8" s="15">
        <v>4</v>
      </c>
      <c r="B8" s="42" t="s">
        <v>6</v>
      </c>
      <c r="C8" s="35">
        <v>1550</v>
      </c>
      <c r="D8" s="35">
        <v>0</v>
      </c>
      <c r="E8" s="35">
        <f t="shared" si="0"/>
        <v>1550</v>
      </c>
      <c r="F8" s="35">
        <v>0</v>
      </c>
      <c r="G8" s="35">
        <v>0</v>
      </c>
      <c r="H8" s="35">
        <f t="shared" si="1"/>
        <v>0</v>
      </c>
      <c r="I8" s="35">
        <v>0</v>
      </c>
      <c r="J8" s="35">
        <v>0</v>
      </c>
      <c r="K8" s="35">
        <f t="shared" si="3"/>
        <v>0</v>
      </c>
      <c r="L8" s="18">
        <v>1331</v>
      </c>
      <c r="M8" s="35">
        <v>0</v>
      </c>
      <c r="N8" s="35">
        <f t="shared" si="4"/>
        <v>1331</v>
      </c>
      <c r="O8" s="35">
        <f t="shared" si="5"/>
        <v>2881</v>
      </c>
      <c r="P8" s="35">
        <f t="shared" si="2"/>
        <v>0</v>
      </c>
      <c r="Q8" s="35">
        <f t="shared" si="2"/>
        <v>2881</v>
      </c>
    </row>
    <row r="9" spans="1:17" ht="13.5" customHeight="1">
      <c r="A9" s="15">
        <v>5</v>
      </c>
      <c r="B9" s="42" t="s">
        <v>9</v>
      </c>
      <c r="C9" s="35">
        <v>1581</v>
      </c>
      <c r="D9" s="35">
        <v>11665</v>
      </c>
      <c r="E9" s="35">
        <f t="shared" si="0"/>
        <v>13246</v>
      </c>
      <c r="F9" s="35">
        <v>0</v>
      </c>
      <c r="G9" s="35">
        <v>0</v>
      </c>
      <c r="H9" s="35">
        <f t="shared" si="1"/>
        <v>0</v>
      </c>
      <c r="I9" s="35">
        <v>0</v>
      </c>
      <c r="J9" s="35">
        <v>6000</v>
      </c>
      <c r="K9" s="35">
        <f t="shared" si="3"/>
        <v>6000</v>
      </c>
      <c r="L9" s="18">
        <v>6334</v>
      </c>
      <c r="M9" s="35">
        <v>0</v>
      </c>
      <c r="N9" s="35">
        <f t="shared" si="4"/>
        <v>6334</v>
      </c>
      <c r="O9" s="35">
        <f t="shared" si="5"/>
        <v>7915</v>
      </c>
      <c r="P9" s="35">
        <f t="shared" si="2"/>
        <v>17665</v>
      </c>
      <c r="Q9" s="35">
        <f t="shared" si="2"/>
        <v>25580</v>
      </c>
    </row>
    <row r="10" spans="1:17" ht="13.5" customHeight="1">
      <c r="A10" s="15">
        <v>6</v>
      </c>
      <c r="B10" s="42" t="s">
        <v>51</v>
      </c>
      <c r="C10" s="35">
        <v>0</v>
      </c>
      <c r="D10" s="35">
        <v>0</v>
      </c>
      <c r="E10" s="35">
        <f t="shared" si="0"/>
        <v>0</v>
      </c>
      <c r="F10" s="35">
        <v>0</v>
      </c>
      <c r="G10" s="35">
        <v>0</v>
      </c>
      <c r="H10" s="35">
        <f t="shared" si="1"/>
        <v>0</v>
      </c>
      <c r="I10" s="35">
        <v>0</v>
      </c>
      <c r="J10" s="35">
        <v>0</v>
      </c>
      <c r="K10" s="35">
        <f t="shared" si="3"/>
        <v>0</v>
      </c>
      <c r="L10" s="18">
        <v>0</v>
      </c>
      <c r="M10" s="35">
        <v>0</v>
      </c>
      <c r="N10" s="35">
        <f t="shared" si="4"/>
        <v>0</v>
      </c>
      <c r="O10" s="35">
        <f t="shared" si="5"/>
        <v>0</v>
      </c>
      <c r="P10" s="35">
        <f t="shared" si="2"/>
        <v>0</v>
      </c>
      <c r="Q10" s="35">
        <f t="shared" si="2"/>
        <v>0</v>
      </c>
    </row>
    <row r="11" spans="1:17" ht="13.5" customHeight="1">
      <c r="A11" s="15">
        <v>7</v>
      </c>
      <c r="B11" s="42" t="s">
        <v>10</v>
      </c>
      <c r="C11" s="35">
        <v>19241</v>
      </c>
      <c r="D11" s="35">
        <v>0</v>
      </c>
      <c r="E11" s="35">
        <f t="shared" si="0"/>
        <v>19241</v>
      </c>
      <c r="F11" s="35">
        <v>0</v>
      </c>
      <c r="G11" s="35">
        <v>0</v>
      </c>
      <c r="H11" s="35">
        <f t="shared" si="1"/>
        <v>0</v>
      </c>
      <c r="I11" s="35">
        <v>-1089</v>
      </c>
      <c r="J11" s="35">
        <v>0</v>
      </c>
      <c r="K11" s="35">
        <f t="shared" si="3"/>
        <v>-1089</v>
      </c>
      <c r="L11" s="18">
        <v>70647</v>
      </c>
      <c r="M11" s="35">
        <v>0</v>
      </c>
      <c r="N11" s="35">
        <f t="shared" si="4"/>
        <v>70647</v>
      </c>
      <c r="O11" s="35">
        <f t="shared" si="5"/>
        <v>88799</v>
      </c>
      <c r="P11" s="35">
        <f t="shared" si="2"/>
        <v>0</v>
      </c>
      <c r="Q11" s="35">
        <f t="shared" si="2"/>
        <v>88799</v>
      </c>
    </row>
    <row r="12" spans="1:17" ht="13.5" customHeight="1">
      <c r="A12" s="15">
        <v>8</v>
      </c>
      <c r="B12" s="43" t="s">
        <v>11</v>
      </c>
      <c r="C12" s="35">
        <v>100</v>
      </c>
      <c r="D12" s="35">
        <v>0</v>
      </c>
      <c r="E12" s="35">
        <f t="shared" si="0"/>
        <v>100</v>
      </c>
      <c r="F12" s="35">
        <v>0</v>
      </c>
      <c r="G12" s="35">
        <v>0</v>
      </c>
      <c r="H12" s="35">
        <f t="shared" si="1"/>
        <v>0</v>
      </c>
      <c r="I12" s="35">
        <v>0</v>
      </c>
      <c r="J12" s="35">
        <v>0</v>
      </c>
      <c r="K12" s="35">
        <f t="shared" si="3"/>
        <v>0</v>
      </c>
      <c r="L12" s="17">
        <v>0</v>
      </c>
      <c r="M12" s="35">
        <v>0</v>
      </c>
      <c r="N12" s="35">
        <f t="shared" si="4"/>
        <v>0</v>
      </c>
      <c r="O12" s="35">
        <f t="shared" si="5"/>
        <v>100</v>
      </c>
      <c r="P12" s="35">
        <f t="shared" si="2"/>
        <v>0</v>
      </c>
      <c r="Q12" s="35">
        <f t="shared" si="2"/>
        <v>100</v>
      </c>
    </row>
    <row r="13" spans="1:17" ht="13.5" customHeight="1">
      <c r="A13" s="15">
        <v>9</v>
      </c>
      <c r="B13" s="42" t="s">
        <v>12</v>
      </c>
      <c r="C13" s="35">
        <v>19890</v>
      </c>
      <c r="D13" s="35">
        <v>0</v>
      </c>
      <c r="E13" s="35">
        <f t="shared" si="0"/>
        <v>19890</v>
      </c>
      <c r="F13" s="35">
        <v>0</v>
      </c>
      <c r="G13" s="35">
        <v>0</v>
      </c>
      <c r="H13" s="35">
        <f t="shared" si="1"/>
        <v>0</v>
      </c>
      <c r="I13" s="35">
        <v>-1528</v>
      </c>
      <c r="J13" s="35">
        <v>0</v>
      </c>
      <c r="K13" s="35">
        <f t="shared" si="3"/>
        <v>-1528</v>
      </c>
      <c r="L13" s="17">
        <v>3198</v>
      </c>
      <c r="M13" s="35">
        <v>0</v>
      </c>
      <c r="N13" s="35">
        <f t="shared" si="4"/>
        <v>3198</v>
      </c>
      <c r="O13" s="35">
        <f t="shared" si="5"/>
        <v>21560</v>
      </c>
      <c r="P13" s="35">
        <f t="shared" si="2"/>
        <v>0</v>
      </c>
      <c r="Q13" s="35">
        <f t="shared" si="2"/>
        <v>21560</v>
      </c>
    </row>
    <row r="14" spans="1:17" ht="13.5" customHeight="1">
      <c r="A14" s="15">
        <v>10</v>
      </c>
      <c r="B14" s="42" t="s">
        <v>52</v>
      </c>
      <c r="C14" s="35">
        <v>0</v>
      </c>
      <c r="D14" s="35">
        <v>0</v>
      </c>
      <c r="E14" s="35">
        <f t="shared" si="0"/>
        <v>0</v>
      </c>
      <c r="F14" s="35">
        <v>0</v>
      </c>
      <c r="G14" s="35">
        <v>0</v>
      </c>
      <c r="H14" s="35">
        <f t="shared" si="1"/>
        <v>0</v>
      </c>
      <c r="I14" s="35">
        <v>0</v>
      </c>
      <c r="J14" s="35">
        <v>0</v>
      </c>
      <c r="K14" s="35">
        <f t="shared" si="3"/>
        <v>0</v>
      </c>
      <c r="L14" s="17">
        <v>0</v>
      </c>
      <c r="M14" s="35">
        <v>0</v>
      </c>
      <c r="N14" s="35">
        <f t="shared" si="4"/>
        <v>0</v>
      </c>
      <c r="O14" s="35">
        <f t="shared" si="5"/>
        <v>0</v>
      </c>
      <c r="P14" s="35">
        <f t="shared" si="2"/>
        <v>0</v>
      </c>
      <c r="Q14" s="35">
        <f t="shared" si="2"/>
        <v>0</v>
      </c>
    </row>
    <row r="15" spans="1:17" ht="13.5" customHeight="1">
      <c r="A15" s="15">
        <v>11</v>
      </c>
      <c r="B15" s="42" t="s">
        <v>13</v>
      </c>
      <c r="C15" s="35">
        <v>0</v>
      </c>
      <c r="D15" s="35">
        <v>0</v>
      </c>
      <c r="E15" s="35">
        <f t="shared" si="0"/>
        <v>0</v>
      </c>
      <c r="F15" s="35">
        <v>0</v>
      </c>
      <c r="G15" s="35">
        <v>0</v>
      </c>
      <c r="H15" s="35">
        <f t="shared" si="1"/>
        <v>0</v>
      </c>
      <c r="I15" s="35">
        <v>0</v>
      </c>
      <c r="J15" s="35">
        <v>0</v>
      </c>
      <c r="K15" s="35">
        <f t="shared" si="3"/>
        <v>0</v>
      </c>
      <c r="L15" s="18">
        <v>1784</v>
      </c>
      <c r="M15" s="35">
        <v>0</v>
      </c>
      <c r="N15" s="35">
        <f t="shared" si="4"/>
        <v>1784</v>
      </c>
      <c r="O15" s="35">
        <f t="shared" si="5"/>
        <v>1784</v>
      </c>
      <c r="P15" s="35">
        <f t="shared" si="2"/>
        <v>0</v>
      </c>
      <c r="Q15" s="35">
        <f t="shared" si="2"/>
        <v>1784</v>
      </c>
    </row>
    <row r="16" spans="1:17" ht="13.5" customHeight="1">
      <c r="A16" s="15">
        <v>12</v>
      </c>
      <c r="B16" s="42" t="s">
        <v>73</v>
      </c>
      <c r="C16" s="35">
        <v>500</v>
      </c>
      <c r="D16" s="35">
        <v>0</v>
      </c>
      <c r="E16" s="35">
        <f t="shared" si="0"/>
        <v>500</v>
      </c>
      <c r="F16" s="35">
        <v>318</v>
      </c>
      <c r="G16" s="35"/>
      <c r="H16" s="35">
        <f t="shared" si="1"/>
        <v>318</v>
      </c>
      <c r="I16" s="35">
        <v>0</v>
      </c>
      <c r="J16" s="35">
        <v>0</v>
      </c>
      <c r="K16" s="35">
        <f t="shared" si="3"/>
        <v>0</v>
      </c>
      <c r="L16" s="17">
        <v>-818</v>
      </c>
      <c r="M16" s="35">
        <v>0</v>
      </c>
      <c r="N16" s="35">
        <f t="shared" si="4"/>
        <v>-818</v>
      </c>
      <c r="O16" s="35">
        <f t="shared" si="5"/>
        <v>0</v>
      </c>
      <c r="P16" s="35">
        <f t="shared" si="2"/>
        <v>0</v>
      </c>
      <c r="Q16" s="35">
        <f t="shared" si="2"/>
        <v>0</v>
      </c>
    </row>
    <row r="17" spans="1:17" ht="13.5" customHeight="1">
      <c r="A17" s="20">
        <v>13</v>
      </c>
      <c r="B17" s="44" t="s">
        <v>14</v>
      </c>
      <c r="C17" s="37">
        <f aca="true" t="shared" si="6" ref="C17:Q17">SUM(C5:C16)-C12</f>
        <v>346899</v>
      </c>
      <c r="D17" s="37">
        <f t="shared" si="6"/>
        <v>11665</v>
      </c>
      <c r="E17" s="37">
        <f t="shared" si="6"/>
        <v>358564</v>
      </c>
      <c r="F17" s="37">
        <f t="shared" si="6"/>
        <v>30459</v>
      </c>
      <c r="G17" s="37">
        <f t="shared" si="6"/>
        <v>0</v>
      </c>
      <c r="H17" s="37">
        <f t="shared" si="6"/>
        <v>30459</v>
      </c>
      <c r="I17" s="37">
        <f t="shared" si="6"/>
        <v>-1528</v>
      </c>
      <c r="J17" s="37">
        <f t="shared" si="6"/>
        <v>6000</v>
      </c>
      <c r="K17" s="37">
        <f t="shared" si="6"/>
        <v>4472</v>
      </c>
      <c r="L17" s="37">
        <f t="shared" si="6"/>
        <v>123384</v>
      </c>
      <c r="M17" s="37">
        <f t="shared" si="6"/>
        <v>0</v>
      </c>
      <c r="N17" s="37">
        <f t="shared" si="6"/>
        <v>123384</v>
      </c>
      <c r="O17" s="37">
        <f t="shared" si="6"/>
        <v>499214</v>
      </c>
      <c r="P17" s="37">
        <f t="shared" si="6"/>
        <v>17665</v>
      </c>
      <c r="Q17" s="37">
        <f t="shared" si="6"/>
        <v>516879</v>
      </c>
    </row>
    <row r="18" spans="1:17" ht="13.5" customHeight="1">
      <c r="A18" s="15">
        <v>14</v>
      </c>
      <c r="B18" s="42" t="s">
        <v>15</v>
      </c>
      <c r="C18" s="35">
        <v>44968</v>
      </c>
      <c r="D18" s="35">
        <v>0</v>
      </c>
      <c r="E18" s="35">
        <f>SUM(C18:D18)</f>
        <v>44968</v>
      </c>
      <c r="F18" s="35">
        <v>0</v>
      </c>
      <c r="G18" s="35">
        <v>0</v>
      </c>
      <c r="H18" s="35">
        <f>SUM(F18:G18)</f>
        <v>0</v>
      </c>
      <c r="I18" s="35">
        <v>-4472</v>
      </c>
      <c r="J18" s="35">
        <v>0</v>
      </c>
      <c r="K18" s="35">
        <f>SUM(I18:J18)</f>
        <v>-4472</v>
      </c>
      <c r="L18" s="17">
        <v>0</v>
      </c>
      <c r="M18" s="35">
        <v>0</v>
      </c>
      <c r="N18" s="35">
        <f>SUM(L18:M18)</f>
        <v>0</v>
      </c>
      <c r="O18" s="35">
        <f>C18+F18+I18+L18</f>
        <v>40496</v>
      </c>
      <c r="P18" s="35">
        <f aca="true" t="shared" si="7" ref="P18:Q22">D18+G18+J18+M18</f>
        <v>0</v>
      </c>
      <c r="Q18" s="35">
        <f t="shared" si="7"/>
        <v>40496</v>
      </c>
    </row>
    <row r="19" spans="1:17" ht="13.5" customHeight="1">
      <c r="A19" s="15">
        <v>15</v>
      </c>
      <c r="B19" s="42" t="s">
        <v>16</v>
      </c>
      <c r="C19" s="35">
        <v>0</v>
      </c>
      <c r="D19" s="35">
        <v>0</v>
      </c>
      <c r="E19" s="35">
        <f>SUM(C19:D19)</f>
        <v>0</v>
      </c>
      <c r="F19" s="35">
        <v>0</v>
      </c>
      <c r="G19" s="35">
        <v>0</v>
      </c>
      <c r="H19" s="35">
        <f>SUM(F19:G19)</f>
        <v>0</v>
      </c>
      <c r="I19" s="35">
        <v>0</v>
      </c>
      <c r="J19" s="35">
        <v>0</v>
      </c>
      <c r="K19" s="35">
        <f aca="true" t="shared" si="8" ref="K19:K25">SUM(I19:J19)</f>
        <v>0</v>
      </c>
      <c r="L19" s="17">
        <v>0</v>
      </c>
      <c r="M19" s="35">
        <v>0</v>
      </c>
      <c r="N19" s="35">
        <f aca="true" t="shared" si="9" ref="N19:N25">SUM(L19:M19)</f>
        <v>0</v>
      </c>
      <c r="O19" s="35">
        <f>C19+F19+I19+L19</f>
        <v>0</v>
      </c>
      <c r="P19" s="35">
        <v>0</v>
      </c>
      <c r="Q19" s="35">
        <f t="shared" si="7"/>
        <v>0</v>
      </c>
    </row>
    <row r="20" spans="1:17" ht="13.5" customHeight="1">
      <c r="A20" s="15">
        <v>16</v>
      </c>
      <c r="B20" s="42" t="s">
        <v>17</v>
      </c>
      <c r="C20" s="35">
        <v>0</v>
      </c>
      <c r="D20" s="35">
        <v>0</v>
      </c>
      <c r="E20" s="35">
        <f>SUM(C20:D20)</f>
        <v>0</v>
      </c>
      <c r="F20" s="35">
        <v>0</v>
      </c>
      <c r="G20" s="35">
        <v>0</v>
      </c>
      <c r="H20" s="35">
        <f>SUM(F20:G20)</f>
        <v>0</v>
      </c>
      <c r="I20" s="35">
        <v>0</v>
      </c>
      <c r="J20" s="35">
        <v>0</v>
      </c>
      <c r="K20" s="35">
        <f t="shared" si="8"/>
        <v>0</v>
      </c>
      <c r="L20" s="17">
        <v>0</v>
      </c>
      <c r="M20" s="35">
        <v>0</v>
      </c>
      <c r="N20" s="35">
        <f t="shared" si="9"/>
        <v>0</v>
      </c>
      <c r="O20" s="35">
        <f>C20+F20+I20+L20</f>
        <v>0</v>
      </c>
      <c r="P20" s="35">
        <v>0</v>
      </c>
      <c r="Q20" s="35">
        <f t="shared" si="7"/>
        <v>0</v>
      </c>
    </row>
    <row r="21" spans="1:17" ht="13.5" customHeight="1">
      <c r="A21" s="15">
        <v>17</v>
      </c>
      <c r="B21" s="42" t="s">
        <v>18</v>
      </c>
      <c r="C21" s="35">
        <v>0</v>
      </c>
      <c r="D21" s="35">
        <v>0</v>
      </c>
      <c r="E21" s="35">
        <f>SUM(C21:D21)</f>
        <v>0</v>
      </c>
      <c r="F21" s="35">
        <v>0</v>
      </c>
      <c r="G21" s="35">
        <v>0</v>
      </c>
      <c r="H21" s="35">
        <f>SUM(F21:G21)</f>
        <v>0</v>
      </c>
      <c r="I21" s="35">
        <v>0</v>
      </c>
      <c r="J21" s="35">
        <v>0</v>
      </c>
      <c r="K21" s="35">
        <f t="shared" si="8"/>
        <v>0</v>
      </c>
      <c r="L21" s="17">
        <v>5209</v>
      </c>
      <c r="M21" s="35">
        <v>0</v>
      </c>
      <c r="N21" s="35">
        <f t="shared" si="9"/>
        <v>5209</v>
      </c>
      <c r="O21" s="35">
        <f>C21+F21+I21+L21</f>
        <v>5209</v>
      </c>
      <c r="P21" s="35">
        <v>0</v>
      </c>
      <c r="Q21" s="35">
        <f t="shared" si="7"/>
        <v>5209</v>
      </c>
    </row>
    <row r="22" spans="1:17" ht="13.5" customHeight="1">
      <c r="A22" s="15">
        <v>18</v>
      </c>
      <c r="B22" s="42" t="s">
        <v>19</v>
      </c>
      <c r="C22" s="35">
        <v>0</v>
      </c>
      <c r="D22" s="35">
        <v>0</v>
      </c>
      <c r="E22" s="35">
        <f>SUM(C22:D22)</f>
        <v>0</v>
      </c>
      <c r="F22" s="35">
        <v>0</v>
      </c>
      <c r="G22" s="35">
        <v>0</v>
      </c>
      <c r="H22" s="35">
        <f>SUM(F22:G22)</f>
        <v>0</v>
      </c>
      <c r="I22" s="35">
        <v>0</v>
      </c>
      <c r="J22" s="35">
        <v>0</v>
      </c>
      <c r="K22" s="35">
        <f t="shared" si="8"/>
        <v>0</v>
      </c>
      <c r="L22" s="17">
        <v>0</v>
      </c>
      <c r="M22" s="35">
        <v>0</v>
      </c>
      <c r="N22" s="35">
        <f t="shared" si="9"/>
        <v>0</v>
      </c>
      <c r="O22" s="35">
        <f>C22+F22+I22+L22</f>
        <v>0</v>
      </c>
      <c r="P22" s="35">
        <v>0</v>
      </c>
      <c r="Q22" s="35">
        <f t="shared" si="7"/>
        <v>0</v>
      </c>
    </row>
    <row r="23" spans="1:17" ht="13.5" customHeight="1">
      <c r="A23" s="23">
        <v>19</v>
      </c>
      <c r="B23" s="45" t="s">
        <v>20</v>
      </c>
      <c r="C23" s="26">
        <f aca="true" t="shared" si="10" ref="C23:Q23">SUM(C18:C22)</f>
        <v>44968</v>
      </c>
      <c r="D23" s="26">
        <f t="shared" si="10"/>
        <v>0</v>
      </c>
      <c r="E23" s="26">
        <f t="shared" si="10"/>
        <v>44968</v>
      </c>
      <c r="F23" s="26">
        <f t="shared" si="10"/>
        <v>0</v>
      </c>
      <c r="G23" s="26">
        <f t="shared" si="10"/>
        <v>0</v>
      </c>
      <c r="H23" s="26">
        <f t="shared" si="10"/>
        <v>0</v>
      </c>
      <c r="I23" s="26">
        <f t="shared" si="10"/>
        <v>-4472</v>
      </c>
      <c r="J23" s="26">
        <f t="shared" si="10"/>
        <v>0</v>
      </c>
      <c r="K23" s="26">
        <f t="shared" si="10"/>
        <v>-4472</v>
      </c>
      <c r="L23" s="25">
        <f>SUM(L18:L22)</f>
        <v>5209</v>
      </c>
      <c r="M23" s="25">
        <f>SUM(M18:M22)</f>
        <v>0</v>
      </c>
      <c r="N23" s="25">
        <f>SUM(N18:N22)</f>
        <v>5209</v>
      </c>
      <c r="O23" s="26">
        <f t="shared" si="10"/>
        <v>45705</v>
      </c>
      <c r="P23" s="26">
        <f t="shared" si="10"/>
        <v>0</v>
      </c>
      <c r="Q23" s="26">
        <f t="shared" si="10"/>
        <v>45705</v>
      </c>
    </row>
    <row r="24" spans="1:17" ht="13.5" customHeight="1">
      <c r="A24" s="15">
        <v>20</v>
      </c>
      <c r="B24" s="42" t="s">
        <v>21</v>
      </c>
      <c r="C24" s="35">
        <v>0</v>
      </c>
      <c r="D24" s="35">
        <v>0</v>
      </c>
      <c r="E24" s="35">
        <f>SUM(C24:D24)</f>
        <v>0</v>
      </c>
      <c r="F24" s="35">
        <v>0</v>
      </c>
      <c r="G24" s="35">
        <v>0</v>
      </c>
      <c r="H24" s="35">
        <f>SUM(F24:G24)</f>
        <v>0</v>
      </c>
      <c r="I24" s="35">
        <v>0</v>
      </c>
      <c r="J24" s="35">
        <v>0</v>
      </c>
      <c r="K24" s="35">
        <f t="shared" si="8"/>
        <v>0</v>
      </c>
      <c r="L24" s="18">
        <v>0</v>
      </c>
      <c r="M24" s="35">
        <v>0</v>
      </c>
      <c r="N24" s="35">
        <f t="shared" si="9"/>
        <v>0</v>
      </c>
      <c r="O24" s="35">
        <f>C24+F24</f>
        <v>0</v>
      </c>
      <c r="P24" s="35">
        <f>D24+G24</f>
        <v>0</v>
      </c>
      <c r="Q24" s="35">
        <f>SUM(O24:P24)</f>
        <v>0</v>
      </c>
    </row>
    <row r="25" spans="1:17" ht="13.5" customHeight="1">
      <c r="A25" s="15">
        <v>21</v>
      </c>
      <c r="B25" s="42"/>
      <c r="C25" s="35"/>
      <c r="D25" s="35"/>
      <c r="E25" s="35"/>
      <c r="F25" s="35"/>
      <c r="G25" s="35"/>
      <c r="H25" s="35"/>
      <c r="I25" s="35"/>
      <c r="J25" s="35"/>
      <c r="K25" s="35">
        <f t="shared" si="8"/>
        <v>0</v>
      </c>
      <c r="L25" s="18">
        <v>0</v>
      </c>
      <c r="M25" s="35">
        <v>0</v>
      </c>
      <c r="N25" s="35">
        <f t="shared" si="9"/>
        <v>0</v>
      </c>
      <c r="O25" s="35"/>
      <c r="P25" s="35"/>
      <c r="Q25" s="35"/>
    </row>
    <row r="26" spans="1:17" ht="13.5" customHeight="1">
      <c r="A26" s="20">
        <v>22</v>
      </c>
      <c r="B26" s="44" t="s">
        <v>22</v>
      </c>
      <c r="C26" s="37">
        <f aca="true" t="shared" si="11" ref="C26:Q26">C17+C23+C24</f>
        <v>391867</v>
      </c>
      <c r="D26" s="37">
        <f t="shared" si="11"/>
        <v>11665</v>
      </c>
      <c r="E26" s="37">
        <f t="shared" si="11"/>
        <v>403532</v>
      </c>
      <c r="F26" s="37">
        <f t="shared" si="11"/>
        <v>30459</v>
      </c>
      <c r="G26" s="37">
        <f t="shared" si="11"/>
        <v>0</v>
      </c>
      <c r="H26" s="37">
        <f>H17+I23+H24</f>
        <v>25987</v>
      </c>
      <c r="I26" s="37">
        <f>I17+J23+I24</f>
        <v>-1528</v>
      </c>
      <c r="J26" s="37">
        <f>J17+K23+J24</f>
        <v>1528</v>
      </c>
      <c r="K26" s="37">
        <f>K17+K23+K24</f>
        <v>0</v>
      </c>
      <c r="L26" s="37">
        <f>L17+L23+L24</f>
        <v>128593</v>
      </c>
      <c r="M26" s="37">
        <f>M17+M23+M24</f>
        <v>0</v>
      </c>
      <c r="N26" s="37">
        <f>N17+N23+N24</f>
        <v>128593</v>
      </c>
      <c r="O26" s="37">
        <f t="shared" si="11"/>
        <v>544919</v>
      </c>
      <c r="P26" s="37">
        <f t="shared" si="11"/>
        <v>17665</v>
      </c>
      <c r="Q26" s="37">
        <f t="shared" si="11"/>
        <v>562584</v>
      </c>
    </row>
    <row r="27" spans="1:17" ht="13.5" customHeight="1">
      <c r="A27" s="74">
        <v>23</v>
      </c>
      <c r="B27" s="76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3.5" customHeight="1">
      <c r="A28" s="15">
        <v>24</v>
      </c>
      <c r="B28" s="42" t="s">
        <v>23</v>
      </c>
      <c r="C28" s="35">
        <v>158476</v>
      </c>
      <c r="D28" s="35">
        <v>0</v>
      </c>
      <c r="E28" s="35">
        <f aca="true" t="shared" si="12" ref="E28:E41">SUM(C28:D28)</f>
        <v>158476</v>
      </c>
      <c r="F28" s="35">
        <v>30459</v>
      </c>
      <c r="G28" s="35">
        <v>0</v>
      </c>
      <c r="H28" s="35">
        <f aca="true" t="shared" si="13" ref="H28:H41">SUM(F28:G28)</f>
        <v>30459</v>
      </c>
      <c r="I28" s="35">
        <v>0</v>
      </c>
      <c r="J28" s="35">
        <v>0</v>
      </c>
      <c r="K28" s="35">
        <v>0</v>
      </c>
      <c r="L28" s="18">
        <v>23985</v>
      </c>
      <c r="M28" s="35">
        <v>0</v>
      </c>
      <c r="N28" s="35">
        <f>SUM(L28:M28)</f>
        <v>23985</v>
      </c>
      <c r="O28" s="35">
        <f>C28+F28+I28+L28</f>
        <v>212920</v>
      </c>
      <c r="P28" s="35">
        <f>D28+G28</f>
        <v>0</v>
      </c>
      <c r="Q28" s="35">
        <f>SUM(O28:P28)</f>
        <v>212920</v>
      </c>
    </row>
    <row r="29" spans="1:17" ht="13.5" customHeight="1">
      <c r="A29" s="15">
        <v>25</v>
      </c>
      <c r="B29" s="43" t="s">
        <v>24</v>
      </c>
      <c r="C29" s="35">
        <v>151156</v>
      </c>
      <c r="D29" s="35">
        <v>0</v>
      </c>
      <c r="E29" s="35">
        <f t="shared" si="12"/>
        <v>151156</v>
      </c>
      <c r="F29" s="35">
        <v>30459</v>
      </c>
      <c r="G29" s="35">
        <v>0</v>
      </c>
      <c r="H29" s="35">
        <f t="shared" si="13"/>
        <v>30459</v>
      </c>
      <c r="I29" s="35">
        <v>0</v>
      </c>
      <c r="J29" s="35">
        <v>0</v>
      </c>
      <c r="K29" s="35">
        <v>0</v>
      </c>
      <c r="L29" s="18">
        <v>-23126</v>
      </c>
      <c r="M29" s="35">
        <v>0</v>
      </c>
      <c r="N29" s="35">
        <f aca="true" t="shared" si="14" ref="N29:N41">SUM(L29:M29)</f>
        <v>-23126</v>
      </c>
      <c r="O29" s="35">
        <f aca="true" t="shared" si="15" ref="O29:O41">C29+F29+I29+L29</f>
        <v>158489</v>
      </c>
      <c r="P29" s="35">
        <f aca="true" t="shared" si="16" ref="P29:P40">D29+G29</f>
        <v>0</v>
      </c>
      <c r="Q29" s="35">
        <f aca="true" t="shared" si="17" ref="Q29:Q40">SUM(O29:P29)</f>
        <v>158489</v>
      </c>
    </row>
    <row r="30" spans="1:17" ht="13.5" customHeight="1">
      <c r="A30" s="15">
        <v>26</v>
      </c>
      <c r="B30" s="42" t="s">
        <v>25</v>
      </c>
      <c r="C30" s="35">
        <v>0</v>
      </c>
      <c r="D30" s="35">
        <v>0</v>
      </c>
      <c r="E30" s="35">
        <f t="shared" si="12"/>
        <v>0</v>
      </c>
      <c r="F30" s="35">
        <v>0</v>
      </c>
      <c r="G30" s="35">
        <v>0</v>
      </c>
      <c r="H30" s="35">
        <f t="shared" si="13"/>
        <v>0</v>
      </c>
      <c r="I30" s="35">
        <v>0</v>
      </c>
      <c r="J30" s="35">
        <v>0</v>
      </c>
      <c r="K30" s="35">
        <v>0</v>
      </c>
      <c r="L30" s="18">
        <v>63701</v>
      </c>
      <c r="M30" s="35">
        <v>0</v>
      </c>
      <c r="N30" s="35">
        <f t="shared" si="14"/>
        <v>63701</v>
      </c>
      <c r="O30" s="35">
        <f t="shared" si="15"/>
        <v>63701</v>
      </c>
      <c r="P30" s="35">
        <f t="shared" si="16"/>
        <v>0</v>
      </c>
      <c r="Q30" s="35">
        <f t="shared" si="17"/>
        <v>63701</v>
      </c>
    </row>
    <row r="31" spans="1:17" ht="13.5" customHeight="1">
      <c r="A31" s="15">
        <v>27</v>
      </c>
      <c r="B31" s="43" t="s">
        <v>26</v>
      </c>
      <c r="C31" s="35">
        <v>0</v>
      </c>
      <c r="D31" s="35">
        <v>0</v>
      </c>
      <c r="E31" s="35">
        <f t="shared" si="12"/>
        <v>0</v>
      </c>
      <c r="F31" s="35">
        <v>0</v>
      </c>
      <c r="G31" s="35">
        <v>0</v>
      </c>
      <c r="H31" s="35">
        <f t="shared" si="13"/>
        <v>0</v>
      </c>
      <c r="I31" s="35">
        <v>0</v>
      </c>
      <c r="J31" s="35">
        <v>0</v>
      </c>
      <c r="K31" s="35">
        <v>0</v>
      </c>
      <c r="L31" s="18">
        <v>669</v>
      </c>
      <c r="M31" s="35">
        <v>0</v>
      </c>
      <c r="N31" s="35">
        <f t="shared" si="14"/>
        <v>669</v>
      </c>
      <c r="O31" s="35">
        <f t="shared" si="15"/>
        <v>669</v>
      </c>
      <c r="P31" s="35">
        <f t="shared" si="16"/>
        <v>0</v>
      </c>
      <c r="Q31" s="35">
        <f t="shared" si="17"/>
        <v>669</v>
      </c>
    </row>
    <row r="32" spans="1:17" ht="13.5" customHeight="1">
      <c r="A32" s="15">
        <v>28</v>
      </c>
      <c r="B32" s="43" t="s">
        <v>27</v>
      </c>
      <c r="C32" s="35">
        <v>151800</v>
      </c>
      <c r="D32" s="35">
        <v>0</v>
      </c>
      <c r="E32" s="35">
        <f t="shared" si="12"/>
        <v>151800</v>
      </c>
      <c r="F32" s="35">
        <v>0</v>
      </c>
      <c r="G32" s="35">
        <v>0</v>
      </c>
      <c r="H32" s="35">
        <f t="shared" si="13"/>
        <v>0</v>
      </c>
      <c r="I32" s="35">
        <v>0</v>
      </c>
      <c r="J32" s="35">
        <v>0</v>
      </c>
      <c r="K32" s="35">
        <v>0</v>
      </c>
      <c r="L32" s="18">
        <v>20669</v>
      </c>
      <c r="M32" s="35">
        <v>0</v>
      </c>
      <c r="N32" s="35">
        <f t="shared" si="14"/>
        <v>20669</v>
      </c>
      <c r="O32" s="35">
        <f t="shared" si="15"/>
        <v>172469</v>
      </c>
      <c r="P32" s="35">
        <f t="shared" si="16"/>
        <v>0</v>
      </c>
      <c r="Q32" s="35">
        <f t="shared" si="17"/>
        <v>172469</v>
      </c>
    </row>
    <row r="33" spans="1:17" ht="13.5" customHeight="1">
      <c r="A33" s="15">
        <v>29</v>
      </c>
      <c r="B33" s="43" t="s">
        <v>28</v>
      </c>
      <c r="C33" s="35">
        <v>141000</v>
      </c>
      <c r="D33" s="35">
        <v>0</v>
      </c>
      <c r="E33" s="35">
        <f t="shared" si="12"/>
        <v>141000</v>
      </c>
      <c r="F33" s="35">
        <v>0</v>
      </c>
      <c r="G33" s="35">
        <v>0</v>
      </c>
      <c r="H33" s="35">
        <f t="shared" si="13"/>
        <v>0</v>
      </c>
      <c r="I33" s="35">
        <v>0</v>
      </c>
      <c r="J33" s="35">
        <v>0</v>
      </c>
      <c r="K33" s="35">
        <v>0</v>
      </c>
      <c r="L33" s="18">
        <v>20406</v>
      </c>
      <c r="M33" s="35">
        <v>0</v>
      </c>
      <c r="N33" s="35">
        <f t="shared" si="14"/>
        <v>20406</v>
      </c>
      <c r="O33" s="35">
        <f t="shared" si="15"/>
        <v>161406</v>
      </c>
      <c r="P33" s="35">
        <f t="shared" si="16"/>
        <v>0</v>
      </c>
      <c r="Q33" s="35">
        <f t="shared" si="17"/>
        <v>161406</v>
      </c>
    </row>
    <row r="34" spans="1:17" ht="13.5" customHeight="1">
      <c r="A34" s="15">
        <v>30</v>
      </c>
      <c r="B34" s="43" t="s">
        <v>29</v>
      </c>
      <c r="C34" s="35">
        <v>10000</v>
      </c>
      <c r="D34" s="35">
        <v>0</v>
      </c>
      <c r="E34" s="35">
        <f t="shared" si="12"/>
        <v>10000</v>
      </c>
      <c r="F34" s="35">
        <v>0</v>
      </c>
      <c r="G34" s="35">
        <v>0</v>
      </c>
      <c r="H34" s="35">
        <f t="shared" si="13"/>
        <v>0</v>
      </c>
      <c r="I34" s="35">
        <v>0</v>
      </c>
      <c r="J34" s="35">
        <v>0</v>
      </c>
      <c r="K34" s="35">
        <v>0</v>
      </c>
      <c r="L34" s="18">
        <v>1063</v>
      </c>
      <c r="M34" s="35">
        <v>0</v>
      </c>
      <c r="N34" s="35">
        <f t="shared" si="14"/>
        <v>1063</v>
      </c>
      <c r="O34" s="35">
        <f t="shared" si="15"/>
        <v>11063</v>
      </c>
      <c r="P34" s="35">
        <f t="shared" si="16"/>
        <v>0</v>
      </c>
      <c r="Q34" s="35">
        <f t="shared" si="17"/>
        <v>11063</v>
      </c>
    </row>
    <row r="35" spans="1:17" ht="13.5" customHeight="1">
      <c r="A35" s="15">
        <v>31</v>
      </c>
      <c r="B35" s="42" t="s">
        <v>30</v>
      </c>
      <c r="C35" s="35">
        <v>30354</v>
      </c>
      <c r="D35" s="35">
        <v>0</v>
      </c>
      <c r="E35" s="35">
        <f t="shared" si="12"/>
        <v>30354</v>
      </c>
      <c r="F35" s="35">
        <v>0</v>
      </c>
      <c r="G35" s="35">
        <v>0</v>
      </c>
      <c r="H35" s="35">
        <f t="shared" si="13"/>
        <v>0</v>
      </c>
      <c r="I35" s="35">
        <v>0</v>
      </c>
      <c r="J35" s="35">
        <v>0</v>
      </c>
      <c r="K35" s="35">
        <v>0</v>
      </c>
      <c r="L35" s="18">
        <v>9698</v>
      </c>
      <c r="M35" s="35">
        <v>0</v>
      </c>
      <c r="N35" s="35">
        <f t="shared" si="14"/>
        <v>9698</v>
      </c>
      <c r="O35" s="35">
        <f t="shared" si="15"/>
        <v>40052</v>
      </c>
      <c r="P35" s="35">
        <f t="shared" si="16"/>
        <v>0</v>
      </c>
      <c r="Q35" s="35">
        <f t="shared" si="17"/>
        <v>40052</v>
      </c>
    </row>
    <row r="36" spans="1:17" ht="13.5" customHeight="1">
      <c r="A36" s="15">
        <v>32</v>
      </c>
      <c r="B36" s="42" t="s">
        <v>31</v>
      </c>
      <c r="C36" s="35">
        <v>0</v>
      </c>
      <c r="D36" s="35">
        <v>0</v>
      </c>
      <c r="E36" s="35">
        <f t="shared" si="12"/>
        <v>0</v>
      </c>
      <c r="F36" s="35">
        <v>0</v>
      </c>
      <c r="G36" s="35">
        <v>0</v>
      </c>
      <c r="H36" s="35">
        <f t="shared" si="13"/>
        <v>0</v>
      </c>
      <c r="I36" s="35">
        <v>0</v>
      </c>
      <c r="J36" s="35">
        <v>0</v>
      </c>
      <c r="K36" s="35">
        <v>0</v>
      </c>
      <c r="L36" s="18">
        <v>0</v>
      </c>
      <c r="M36" s="35">
        <v>0</v>
      </c>
      <c r="N36" s="35">
        <f t="shared" si="14"/>
        <v>0</v>
      </c>
      <c r="O36" s="35">
        <f t="shared" si="15"/>
        <v>0</v>
      </c>
      <c r="P36" s="35">
        <f t="shared" si="16"/>
        <v>0</v>
      </c>
      <c r="Q36" s="35">
        <f t="shared" si="17"/>
        <v>0</v>
      </c>
    </row>
    <row r="37" spans="1:17" ht="13.5" customHeight="1">
      <c r="A37" s="15">
        <v>33</v>
      </c>
      <c r="B37" s="43" t="s">
        <v>32</v>
      </c>
      <c r="C37" s="35">
        <v>0</v>
      </c>
      <c r="D37" s="35">
        <v>0</v>
      </c>
      <c r="E37" s="35">
        <f t="shared" si="12"/>
        <v>0</v>
      </c>
      <c r="F37" s="35">
        <v>0</v>
      </c>
      <c r="G37" s="35">
        <v>0</v>
      </c>
      <c r="H37" s="35">
        <f t="shared" si="13"/>
        <v>0</v>
      </c>
      <c r="I37" s="35">
        <v>0</v>
      </c>
      <c r="J37" s="35">
        <v>0</v>
      </c>
      <c r="K37" s="35">
        <v>0</v>
      </c>
      <c r="L37" s="18">
        <v>0</v>
      </c>
      <c r="M37" s="35">
        <v>0</v>
      </c>
      <c r="N37" s="35">
        <f t="shared" si="14"/>
        <v>0</v>
      </c>
      <c r="O37" s="35">
        <f t="shared" si="15"/>
        <v>0</v>
      </c>
      <c r="P37" s="35">
        <f t="shared" si="16"/>
        <v>0</v>
      </c>
      <c r="Q37" s="35">
        <f t="shared" si="17"/>
        <v>0</v>
      </c>
    </row>
    <row r="38" spans="1:17" ht="13.5" customHeight="1">
      <c r="A38" s="15">
        <v>34</v>
      </c>
      <c r="B38" s="42" t="s">
        <v>33</v>
      </c>
      <c r="C38" s="35">
        <v>0</v>
      </c>
      <c r="D38" s="35">
        <v>0</v>
      </c>
      <c r="E38" s="35">
        <f t="shared" si="12"/>
        <v>0</v>
      </c>
      <c r="F38" s="35">
        <v>0</v>
      </c>
      <c r="G38" s="35">
        <v>0</v>
      </c>
      <c r="H38" s="35">
        <f t="shared" si="13"/>
        <v>0</v>
      </c>
      <c r="I38" s="35">
        <v>0</v>
      </c>
      <c r="J38" s="35">
        <v>0</v>
      </c>
      <c r="K38" s="35">
        <v>0</v>
      </c>
      <c r="L38" s="18">
        <v>450</v>
      </c>
      <c r="M38" s="35">
        <v>0</v>
      </c>
      <c r="N38" s="35">
        <f t="shared" si="14"/>
        <v>450</v>
      </c>
      <c r="O38" s="35">
        <f t="shared" si="15"/>
        <v>450</v>
      </c>
      <c r="P38" s="35">
        <f t="shared" si="16"/>
        <v>0</v>
      </c>
      <c r="Q38" s="35">
        <f t="shared" si="17"/>
        <v>450</v>
      </c>
    </row>
    <row r="39" spans="1:17" ht="24.75" customHeight="1">
      <c r="A39" s="15">
        <v>35</v>
      </c>
      <c r="B39" s="46" t="s">
        <v>34</v>
      </c>
      <c r="C39" s="35">
        <v>0</v>
      </c>
      <c r="D39" s="35">
        <v>0</v>
      </c>
      <c r="E39" s="35">
        <f t="shared" si="12"/>
        <v>0</v>
      </c>
      <c r="F39" s="35">
        <v>0</v>
      </c>
      <c r="G39" s="35">
        <v>0</v>
      </c>
      <c r="H39" s="35">
        <f t="shared" si="13"/>
        <v>0</v>
      </c>
      <c r="I39" s="35">
        <v>0</v>
      </c>
      <c r="J39" s="35">
        <v>0</v>
      </c>
      <c r="K39" s="35">
        <v>0</v>
      </c>
      <c r="L39" s="18">
        <v>0</v>
      </c>
      <c r="M39" s="35">
        <v>0</v>
      </c>
      <c r="N39" s="35">
        <f t="shared" si="14"/>
        <v>0</v>
      </c>
      <c r="O39" s="35">
        <f t="shared" si="15"/>
        <v>0</v>
      </c>
      <c r="P39" s="35">
        <f t="shared" si="16"/>
        <v>0</v>
      </c>
      <c r="Q39" s="35">
        <f t="shared" si="17"/>
        <v>0</v>
      </c>
    </row>
    <row r="40" spans="1:17" ht="13.5" customHeight="1">
      <c r="A40" s="15">
        <v>36</v>
      </c>
      <c r="B40" s="42" t="s">
        <v>35</v>
      </c>
      <c r="C40" s="35">
        <v>0</v>
      </c>
      <c r="D40" s="35">
        <v>0</v>
      </c>
      <c r="E40" s="35">
        <f t="shared" si="12"/>
        <v>0</v>
      </c>
      <c r="F40" s="35">
        <v>0</v>
      </c>
      <c r="G40" s="35">
        <v>0</v>
      </c>
      <c r="H40" s="35">
        <f t="shared" si="13"/>
        <v>0</v>
      </c>
      <c r="I40" s="35">
        <v>0</v>
      </c>
      <c r="J40" s="35">
        <v>0</v>
      </c>
      <c r="K40" s="35">
        <v>0</v>
      </c>
      <c r="L40" s="18">
        <v>680</v>
      </c>
      <c r="M40" s="35">
        <v>0</v>
      </c>
      <c r="N40" s="35">
        <f t="shared" si="14"/>
        <v>680</v>
      </c>
      <c r="O40" s="35">
        <f t="shared" si="15"/>
        <v>680</v>
      </c>
      <c r="P40" s="35">
        <f t="shared" si="16"/>
        <v>0</v>
      </c>
      <c r="Q40" s="35">
        <f t="shared" si="17"/>
        <v>680</v>
      </c>
    </row>
    <row r="41" spans="1:17" ht="25.5">
      <c r="A41" s="15">
        <v>37</v>
      </c>
      <c r="B41" s="46" t="s">
        <v>36</v>
      </c>
      <c r="C41" s="35">
        <v>0</v>
      </c>
      <c r="D41" s="35">
        <v>0</v>
      </c>
      <c r="E41" s="35">
        <f t="shared" si="12"/>
        <v>0</v>
      </c>
      <c r="F41" s="35">
        <v>0</v>
      </c>
      <c r="G41" s="35">
        <v>0</v>
      </c>
      <c r="H41" s="35">
        <f t="shared" si="13"/>
        <v>0</v>
      </c>
      <c r="I41" s="35">
        <v>0</v>
      </c>
      <c r="J41" s="35">
        <v>0</v>
      </c>
      <c r="K41" s="35">
        <v>0</v>
      </c>
      <c r="L41" s="18">
        <v>0</v>
      </c>
      <c r="M41" s="35">
        <v>0</v>
      </c>
      <c r="N41" s="35">
        <f t="shared" si="14"/>
        <v>0</v>
      </c>
      <c r="O41" s="35">
        <f t="shared" si="15"/>
        <v>0</v>
      </c>
      <c r="P41" s="35">
        <v>0</v>
      </c>
      <c r="Q41" s="35">
        <f>SUM(O41:P41)</f>
        <v>0</v>
      </c>
    </row>
    <row r="42" spans="1:17" ht="27.75" customHeight="1">
      <c r="A42" s="20">
        <v>38</v>
      </c>
      <c r="B42" s="47" t="s">
        <v>37</v>
      </c>
      <c r="C42" s="37">
        <f aca="true" t="shared" si="18" ref="C42:Q42">SUM(C28:C41)-C29-C31-C33-C34-C37-C39-C41</f>
        <v>340630</v>
      </c>
      <c r="D42" s="37">
        <f t="shared" si="18"/>
        <v>0</v>
      </c>
      <c r="E42" s="37">
        <f t="shared" si="18"/>
        <v>340630</v>
      </c>
      <c r="F42" s="37">
        <f t="shared" si="18"/>
        <v>30459</v>
      </c>
      <c r="G42" s="37">
        <f t="shared" si="18"/>
        <v>0</v>
      </c>
      <c r="H42" s="37">
        <f t="shared" si="18"/>
        <v>30459</v>
      </c>
      <c r="I42" s="37">
        <f t="shared" si="18"/>
        <v>0</v>
      </c>
      <c r="J42" s="37">
        <f t="shared" si="18"/>
        <v>0</v>
      </c>
      <c r="K42" s="37">
        <f t="shared" si="18"/>
        <v>0</v>
      </c>
      <c r="L42" s="37">
        <f t="shared" si="18"/>
        <v>119183</v>
      </c>
      <c r="M42" s="37">
        <f t="shared" si="18"/>
        <v>0</v>
      </c>
      <c r="N42" s="37">
        <f t="shared" si="18"/>
        <v>119183</v>
      </c>
      <c r="O42" s="37">
        <f t="shared" si="18"/>
        <v>490272</v>
      </c>
      <c r="P42" s="37">
        <f t="shared" si="18"/>
        <v>0</v>
      </c>
      <c r="Q42" s="37">
        <f t="shared" si="18"/>
        <v>490272</v>
      </c>
    </row>
    <row r="43" spans="1:17" ht="13.5" customHeight="1">
      <c r="A43" s="15">
        <v>39</v>
      </c>
      <c r="B43" s="42" t="s">
        <v>38</v>
      </c>
      <c r="C43" s="35">
        <v>30000</v>
      </c>
      <c r="D43" s="35">
        <v>0</v>
      </c>
      <c r="E43" s="35">
        <f aca="true" t="shared" si="19" ref="E43:E50">SUM(C43:D43)</f>
        <v>30000</v>
      </c>
      <c r="F43" s="35">
        <v>0</v>
      </c>
      <c r="G43" s="35">
        <v>0</v>
      </c>
      <c r="H43" s="35">
        <f aca="true" t="shared" si="20" ref="H43:H50">SUM(F43:G43)</f>
        <v>0</v>
      </c>
      <c r="I43" s="35">
        <v>0</v>
      </c>
      <c r="J43" s="35">
        <v>0</v>
      </c>
      <c r="K43" s="35">
        <v>0</v>
      </c>
      <c r="L43" s="17">
        <v>0</v>
      </c>
      <c r="M43" s="35">
        <v>0</v>
      </c>
      <c r="N43" s="35">
        <f>SUM(L43:M43)</f>
        <v>0</v>
      </c>
      <c r="O43" s="35">
        <f>C43+F43+I43+L43</f>
        <v>30000</v>
      </c>
      <c r="P43" s="35">
        <f>D43+G43</f>
        <v>0</v>
      </c>
      <c r="Q43" s="35">
        <f aca="true" t="shared" si="21" ref="Q43:Q50">SUM(O43:P43)</f>
        <v>30000</v>
      </c>
    </row>
    <row r="44" spans="1:17" ht="13.5" customHeight="1">
      <c r="A44" s="15">
        <v>40</v>
      </c>
      <c r="B44" s="42" t="s">
        <v>39</v>
      </c>
      <c r="C44" s="35">
        <v>0</v>
      </c>
      <c r="D44" s="35">
        <v>0</v>
      </c>
      <c r="E44" s="35">
        <f t="shared" si="19"/>
        <v>0</v>
      </c>
      <c r="F44" s="35">
        <v>0</v>
      </c>
      <c r="G44" s="35">
        <v>0</v>
      </c>
      <c r="H44" s="35">
        <f t="shared" si="20"/>
        <v>0</v>
      </c>
      <c r="I44" s="35">
        <v>0</v>
      </c>
      <c r="J44" s="35">
        <v>0</v>
      </c>
      <c r="K44" s="35">
        <v>0</v>
      </c>
      <c r="L44" s="17">
        <v>0</v>
      </c>
      <c r="M44" s="35">
        <v>0</v>
      </c>
      <c r="N44" s="35">
        <f aca="true" t="shared" si="22" ref="N44:N53">SUM(L44:M44)</f>
        <v>0</v>
      </c>
      <c r="O44" s="35">
        <f aca="true" t="shared" si="23" ref="O44:O50">C44+F44+I44+L44</f>
        <v>0</v>
      </c>
      <c r="P44" s="35">
        <f aca="true" t="shared" si="24" ref="P44:P50">D44+G44</f>
        <v>0</v>
      </c>
      <c r="Q44" s="35">
        <f t="shared" si="21"/>
        <v>0</v>
      </c>
    </row>
    <row r="45" spans="1:17" ht="13.5" customHeight="1">
      <c r="A45" s="15">
        <v>41</v>
      </c>
      <c r="B45" s="42" t="s">
        <v>40</v>
      </c>
      <c r="C45" s="35">
        <v>32902</v>
      </c>
      <c r="D45" s="35">
        <v>0</v>
      </c>
      <c r="E45" s="35">
        <f t="shared" si="19"/>
        <v>32902</v>
      </c>
      <c r="F45" s="35">
        <v>0</v>
      </c>
      <c r="G45" s="35">
        <v>0</v>
      </c>
      <c r="H45" s="35">
        <f t="shared" si="20"/>
        <v>0</v>
      </c>
      <c r="I45" s="35">
        <v>0</v>
      </c>
      <c r="J45" s="35">
        <v>0</v>
      </c>
      <c r="K45" s="35">
        <v>0</v>
      </c>
      <c r="L45" s="17">
        <v>3907</v>
      </c>
      <c r="M45" s="35">
        <v>0</v>
      </c>
      <c r="N45" s="35">
        <f t="shared" si="22"/>
        <v>3907</v>
      </c>
      <c r="O45" s="35">
        <f t="shared" si="23"/>
        <v>36809</v>
      </c>
      <c r="P45" s="35">
        <f t="shared" si="24"/>
        <v>0</v>
      </c>
      <c r="Q45" s="35">
        <f t="shared" si="21"/>
        <v>36809</v>
      </c>
    </row>
    <row r="46" spans="1:17" ht="13.5" customHeight="1">
      <c r="A46" s="15">
        <v>42</v>
      </c>
      <c r="B46" s="42" t="s">
        <v>17</v>
      </c>
      <c r="C46" s="35">
        <v>0</v>
      </c>
      <c r="D46" s="35">
        <v>0</v>
      </c>
      <c r="E46" s="35">
        <f t="shared" si="19"/>
        <v>0</v>
      </c>
      <c r="F46" s="35">
        <v>0</v>
      </c>
      <c r="G46" s="35">
        <v>0</v>
      </c>
      <c r="H46" s="35">
        <f t="shared" si="20"/>
        <v>0</v>
      </c>
      <c r="I46" s="35">
        <v>0</v>
      </c>
      <c r="J46" s="35">
        <v>0</v>
      </c>
      <c r="K46" s="35">
        <v>0</v>
      </c>
      <c r="L46" s="17">
        <v>5503</v>
      </c>
      <c r="M46" s="35">
        <v>0</v>
      </c>
      <c r="N46" s="35">
        <f t="shared" si="22"/>
        <v>5503</v>
      </c>
      <c r="O46" s="35">
        <f t="shared" si="23"/>
        <v>5503</v>
      </c>
      <c r="P46" s="35">
        <f t="shared" si="24"/>
        <v>0</v>
      </c>
      <c r="Q46" s="35">
        <f t="shared" si="21"/>
        <v>5503</v>
      </c>
    </row>
    <row r="47" spans="1:17" ht="13.5" customHeight="1">
      <c r="A47" s="15">
        <v>43</v>
      </c>
      <c r="B47" s="42" t="s">
        <v>41</v>
      </c>
      <c r="C47" s="35">
        <v>0</v>
      </c>
      <c r="D47" s="35">
        <v>0</v>
      </c>
      <c r="E47" s="35">
        <f t="shared" si="19"/>
        <v>0</v>
      </c>
      <c r="F47" s="35">
        <v>0</v>
      </c>
      <c r="G47" s="35">
        <v>0</v>
      </c>
      <c r="H47" s="35">
        <f t="shared" si="20"/>
        <v>0</v>
      </c>
      <c r="I47" s="35">
        <v>0</v>
      </c>
      <c r="J47" s="35">
        <v>0</v>
      </c>
      <c r="K47" s="35">
        <v>0</v>
      </c>
      <c r="L47" s="17">
        <v>0</v>
      </c>
      <c r="M47" s="35">
        <v>0</v>
      </c>
      <c r="N47" s="35">
        <f t="shared" si="22"/>
        <v>0</v>
      </c>
      <c r="O47" s="35">
        <f t="shared" si="23"/>
        <v>0</v>
      </c>
      <c r="P47" s="35">
        <f t="shared" si="24"/>
        <v>0</v>
      </c>
      <c r="Q47" s="35">
        <f t="shared" si="21"/>
        <v>0</v>
      </c>
    </row>
    <row r="48" spans="1:17" ht="13.5" customHeight="1">
      <c r="A48" s="15">
        <v>44</v>
      </c>
      <c r="B48" s="42" t="s">
        <v>42</v>
      </c>
      <c r="C48" s="35">
        <v>0</v>
      </c>
      <c r="D48" s="35">
        <v>0</v>
      </c>
      <c r="E48" s="35">
        <f t="shared" si="19"/>
        <v>0</v>
      </c>
      <c r="F48" s="35"/>
      <c r="G48" s="35">
        <v>0</v>
      </c>
      <c r="H48" s="35">
        <f t="shared" si="20"/>
        <v>0</v>
      </c>
      <c r="I48" s="35">
        <v>0</v>
      </c>
      <c r="J48" s="35">
        <v>0</v>
      </c>
      <c r="K48" s="35">
        <v>0</v>
      </c>
      <c r="L48" s="17">
        <v>0</v>
      </c>
      <c r="M48" s="35">
        <v>0</v>
      </c>
      <c r="N48" s="35">
        <f t="shared" si="22"/>
        <v>0</v>
      </c>
      <c r="O48" s="35">
        <f t="shared" si="23"/>
        <v>0</v>
      </c>
      <c r="P48" s="35">
        <f t="shared" si="24"/>
        <v>0</v>
      </c>
      <c r="Q48" s="35">
        <f t="shared" si="21"/>
        <v>0</v>
      </c>
    </row>
    <row r="49" spans="1:17" ht="13.5" customHeight="1">
      <c r="A49" s="15">
        <v>45</v>
      </c>
      <c r="B49" s="42" t="s">
        <v>43</v>
      </c>
      <c r="C49" s="35">
        <v>0</v>
      </c>
      <c r="D49" s="35">
        <v>0</v>
      </c>
      <c r="E49" s="35">
        <f t="shared" si="19"/>
        <v>0</v>
      </c>
      <c r="F49" s="35">
        <v>0</v>
      </c>
      <c r="G49" s="35">
        <v>0</v>
      </c>
      <c r="H49" s="35">
        <f t="shared" si="20"/>
        <v>0</v>
      </c>
      <c r="I49" s="35">
        <v>0</v>
      </c>
      <c r="J49" s="35">
        <v>0</v>
      </c>
      <c r="K49" s="35">
        <v>0</v>
      </c>
      <c r="L49" s="17">
        <v>0</v>
      </c>
      <c r="M49" s="35">
        <v>0</v>
      </c>
      <c r="N49" s="35">
        <f t="shared" si="22"/>
        <v>0</v>
      </c>
      <c r="O49" s="35">
        <f t="shared" si="23"/>
        <v>0</v>
      </c>
      <c r="P49" s="35">
        <f t="shared" si="24"/>
        <v>0</v>
      </c>
      <c r="Q49" s="35">
        <f t="shared" si="21"/>
        <v>0</v>
      </c>
    </row>
    <row r="50" spans="1:17" ht="13.5" customHeight="1">
      <c r="A50" s="15">
        <v>46</v>
      </c>
      <c r="B50" s="42" t="s">
        <v>44</v>
      </c>
      <c r="C50" s="35">
        <v>0</v>
      </c>
      <c r="D50" s="35">
        <v>0</v>
      </c>
      <c r="E50" s="35">
        <f t="shared" si="19"/>
        <v>0</v>
      </c>
      <c r="F50" s="35">
        <v>0</v>
      </c>
      <c r="G50" s="35">
        <v>0</v>
      </c>
      <c r="H50" s="35">
        <f t="shared" si="20"/>
        <v>0</v>
      </c>
      <c r="I50" s="35">
        <v>0</v>
      </c>
      <c r="J50" s="35">
        <v>0</v>
      </c>
      <c r="K50" s="35">
        <v>0</v>
      </c>
      <c r="L50" s="17">
        <v>0</v>
      </c>
      <c r="M50" s="35">
        <v>0</v>
      </c>
      <c r="N50" s="35">
        <f t="shared" si="22"/>
        <v>0</v>
      </c>
      <c r="O50" s="35">
        <f t="shared" si="23"/>
        <v>0</v>
      </c>
      <c r="P50" s="35">
        <f t="shared" si="24"/>
        <v>0</v>
      </c>
      <c r="Q50" s="35">
        <f t="shared" si="21"/>
        <v>0</v>
      </c>
    </row>
    <row r="51" spans="1:17" ht="13.5" customHeight="1">
      <c r="A51" s="23">
        <v>47</v>
      </c>
      <c r="B51" s="45" t="s">
        <v>45</v>
      </c>
      <c r="C51" s="30">
        <f aca="true" t="shared" si="25" ref="C51:Q51">SUM(C43:C50)</f>
        <v>62902</v>
      </c>
      <c r="D51" s="30">
        <f t="shared" si="25"/>
        <v>0</v>
      </c>
      <c r="E51" s="30">
        <f t="shared" si="25"/>
        <v>62902</v>
      </c>
      <c r="F51" s="30">
        <f t="shared" si="25"/>
        <v>0</v>
      </c>
      <c r="G51" s="30">
        <f t="shared" si="25"/>
        <v>0</v>
      </c>
      <c r="H51" s="30">
        <f t="shared" si="25"/>
        <v>0</v>
      </c>
      <c r="I51" s="30">
        <f t="shared" si="25"/>
        <v>0</v>
      </c>
      <c r="J51" s="30">
        <f t="shared" si="25"/>
        <v>0</v>
      </c>
      <c r="K51" s="30">
        <f t="shared" si="25"/>
        <v>0</v>
      </c>
      <c r="L51" s="29">
        <f>SUM(L43:L50)</f>
        <v>9410</v>
      </c>
      <c r="M51" s="29">
        <f>SUM(M43:M50)</f>
        <v>0</v>
      </c>
      <c r="N51" s="29">
        <f>SUM(N43:N50)</f>
        <v>9410</v>
      </c>
      <c r="O51" s="30">
        <f t="shared" si="25"/>
        <v>72312</v>
      </c>
      <c r="P51" s="30">
        <f t="shared" si="25"/>
        <v>0</v>
      </c>
      <c r="Q51" s="30">
        <f t="shared" si="25"/>
        <v>72312</v>
      </c>
    </row>
    <row r="52" spans="1:17" ht="13.5" customHeight="1">
      <c r="A52" s="15">
        <v>48</v>
      </c>
      <c r="B52" s="42" t="s">
        <v>46</v>
      </c>
      <c r="C52" s="35">
        <v>0</v>
      </c>
      <c r="D52" s="35">
        <v>0</v>
      </c>
      <c r="E52" s="35">
        <f>SUM(C52:D52)</f>
        <v>0</v>
      </c>
      <c r="F52" s="35">
        <v>0</v>
      </c>
      <c r="G52" s="35">
        <v>0</v>
      </c>
      <c r="H52" s="35">
        <f>SUM(F52:G52)</f>
        <v>0</v>
      </c>
      <c r="I52" s="35">
        <v>0</v>
      </c>
      <c r="J52" s="35">
        <v>0</v>
      </c>
      <c r="K52" s="35">
        <v>0</v>
      </c>
      <c r="L52" s="17">
        <v>0</v>
      </c>
      <c r="M52" s="35">
        <v>0</v>
      </c>
      <c r="N52" s="35">
        <f t="shared" si="22"/>
        <v>0</v>
      </c>
      <c r="O52" s="35">
        <v>0</v>
      </c>
      <c r="P52" s="35">
        <v>0</v>
      </c>
      <c r="Q52" s="35">
        <f>SUM(O52:P52)</f>
        <v>0</v>
      </c>
    </row>
    <row r="53" spans="1:17" ht="13.5" customHeight="1">
      <c r="A53" s="15">
        <v>49</v>
      </c>
      <c r="B53" s="42"/>
      <c r="C53" s="35"/>
      <c r="D53" s="35"/>
      <c r="E53" s="35"/>
      <c r="F53" s="35"/>
      <c r="G53" s="35"/>
      <c r="H53" s="35"/>
      <c r="I53" s="35"/>
      <c r="J53" s="35"/>
      <c r="K53" s="35"/>
      <c r="L53" s="18">
        <v>0</v>
      </c>
      <c r="M53" s="35">
        <v>0</v>
      </c>
      <c r="N53" s="35">
        <f t="shared" si="22"/>
        <v>0</v>
      </c>
      <c r="O53" s="35"/>
      <c r="P53" s="35"/>
      <c r="Q53" s="35"/>
    </row>
    <row r="54" spans="1:17" ht="18" customHeight="1">
      <c r="A54" s="20">
        <v>50</v>
      </c>
      <c r="B54" s="44" t="s">
        <v>75</v>
      </c>
      <c r="C54" s="37">
        <f aca="true" t="shared" si="26" ref="C54:Q54">C42+C51+SUM(C52:C52)</f>
        <v>403532</v>
      </c>
      <c r="D54" s="37">
        <f t="shared" si="26"/>
        <v>0</v>
      </c>
      <c r="E54" s="37">
        <f t="shared" si="26"/>
        <v>403532</v>
      </c>
      <c r="F54" s="37">
        <f t="shared" si="26"/>
        <v>30459</v>
      </c>
      <c r="G54" s="37">
        <f t="shared" si="26"/>
        <v>0</v>
      </c>
      <c r="H54" s="37">
        <f t="shared" si="26"/>
        <v>30459</v>
      </c>
      <c r="I54" s="37">
        <f t="shared" si="26"/>
        <v>0</v>
      </c>
      <c r="J54" s="37">
        <f t="shared" si="26"/>
        <v>0</v>
      </c>
      <c r="K54" s="37">
        <f t="shared" si="26"/>
        <v>0</v>
      </c>
      <c r="L54" s="37">
        <f t="shared" si="26"/>
        <v>128593</v>
      </c>
      <c r="M54" s="37">
        <f t="shared" si="26"/>
        <v>0</v>
      </c>
      <c r="N54" s="37">
        <f t="shared" si="26"/>
        <v>128593</v>
      </c>
      <c r="O54" s="37">
        <f t="shared" si="26"/>
        <v>562584</v>
      </c>
      <c r="P54" s="37">
        <f t="shared" si="26"/>
        <v>0</v>
      </c>
      <c r="Q54" s="37">
        <f t="shared" si="26"/>
        <v>562584</v>
      </c>
    </row>
    <row r="55" spans="1:17" ht="35.25" customHeight="1">
      <c r="A55" s="20">
        <v>51</v>
      </c>
      <c r="B55" s="48" t="s">
        <v>48</v>
      </c>
      <c r="C55" s="37">
        <f aca="true" t="shared" si="27" ref="C55:Q55">C42-C17</f>
        <v>-6269</v>
      </c>
      <c r="D55" s="37">
        <f t="shared" si="27"/>
        <v>-11665</v>
      </c>
      <c r="E55" s="37">
        <f t="shared" si="27"/>
        <v>-17934</v>
      </c>
      <c r="F55" s="37">
        <f t="shared" si="27"/>
        <v>0</v>
      </c>
      <c r="G55" s="37">
        <f t="shared" si="27"/>
        <v>0</v>
      </c>
      <c r="H55" s="37">
        <f t="shared" si="27"/>
        <v>0</v>
      </c>
      <c r="I55" s="37">
        <f t="shared" si="27"/>
        <v>1528</v>
      </c>
      <c r="J55" s="37">
        <f t="shared" si="27"/>
        <v>-6000</v>
      </c>
      <c r="K55" s="37">
        <f t="shared" si="27"/>
        <v>-4472</v>
      </c>
      <c r="L55" s="37">
        <f t="shared" si="27"/>
        <v>-4201</v>
      </c>
      <c r="M55" s="37">
        <f t="shared" si="27"/>
        <v>0</v>
      </c>
      <c r="N55" s="37">
        <f t="shared" si="27"/>
        <v>-4201</v>
      </c>
      <c r="O55" s="37">
        <f t="shared" si="27"/>
        <v>-8942</v>
      </c>
      <c r="P55" s="37">
        <f t="shared" si="27"/>
        <v>-17665</v>
      </c>
      <c r="Q55" s="37">
        <f t="shared" si="27"/>
        <v>-26607</v>
      </c>
    </row>
    <row r="56" spans="1:17" ht="17.25" customHeight="1">
      <c r="A56" s="20">
        <v>52</v>
      </c>
      <c r="B56" s="44" t="s">
        <v>77</v>
      </c>
      <c r="C56" s="37">
        <f aca="true" t="shared" si="28" ref="C56:Q56">C51-C23</f>
        <v>17934</v>
      </c>
      <c r="D56" s="37">
        <f t="shared" si="28"/>
        <v>0</v>
      </c>
      <c r="E56" s="37">
        <f t="shared" si="28"/>
        <v>17934</v>
      </c>
      <c r="F56" s="37">
        <f t="shared" si="28"/>
        <v>0</v>
      </c>
      <c r="G56" s="37">
        <f t="shared" si="28"/>
        <v>0</v>
      </c>
      <c r="H56" s="37">
        <f t="shared" si="28"/>
        <v>0</v>
      </c>
      <c r="I56" s="37">
        <f t="shared" si="28"/>
        <v>4472</v>
      </c>
      <c r="J56" s="37">
        <f t="shared" si="28"/>
        <v>0</v>
      </c>
      <c r="K56" s="37">
        <f t="shared" si="28"/>
        <v>4472</v>
      </c>
      <c r="L56" s="37">
        <f t="shared" si="28"/>
        <v>4201</v>
      </c>
      <c r="M56" s="37">
        <f t="shared" si="28"/>
        <v>0</v>
      </c>
      <c r="N56" s="37">
        <f t="shared" si="28"/>
        <v>4201</v>
      </c>
      <c r="O56" s="37">
        <f t="shared" si="28"/>
        <v>26607</v>
      </c>
      <c r="P56" s="37">
        <f t="shared" si="28"/>
        <v>0</v>
      </c>
      <c r="Q56" s="37">
        <f t="shared" si="28"/>
        <v>26607</v>
      </c>
    </row>
    <row r="57" spans="1:17" ht="16.5" customHeight="1">
      <c r="A57" s="20">
        <v>53</v>
      </c>
      <c r="B57" s="48" t="s">
        <v>78</v>
      </c>
      <c r="C57" s="37">
        <f aca="true" t="shared" si="29" ref="C57:Q57">C54-C26</f>
        <v>11665</v>
      </c>
      <c r="D57" s="37">
        <f t="shared" si="29"/>
        <v>-11665</v>
      </c>
      <c r="E57" s="37">
        <f t="shared" si="29"/>
        <v>0</v>
      </c>
      <c r="F57" s="37">
        <f t="shared" si="29"/>
        <v>0</v>
      </c>
      <c r="G57" s="37">
        <f t="shared" si="29"/>
        <v>0</v>
      </c>
      <c r="H57" s="37">
        <f t="shared" si="29"/>
        <v>4472</v>
      </c>
      <c r="I57" s="37">
        <f t="shared" si="29"/>
        <v>1528</v>
      </c>
      <c r="J57" s="37">
        <f t="shared" si="29"/>
        <v>-1528</v>
      </c>
      <c r="K57" s="37">
        <f t="shared" si="29"/>
        <v>0</v>
      </c>
      <c r="L57" s="37">
        <f t="shared" si="29"/>
        <v>0</v>
      </c>
      <c r="M57" s="37">
        <f t="shared" si="29"/>
        <v>0</v>
      </c>
      <c r="N57" s="37">
        <f t="shared" si="29"/>
        <v>0</v>
      </c>
      <c r="O57" s="37">
        <f t="shared" si="29"/>
        <v>17665</v>
      </c>
      <c r="P57" s="37">
        <f t="shared" si="29"/>
        <v>-17665</v>
      </c>
      <c r="Q57" s="37">
        <f t="shared" si="29"/>
        <v>0</v>
      </c>
    </row>
    <row r="58" spans="1:5" ht="13.5">
      <c r="A58" s="9"/>
      <c r="B58" s="9"/>
      <c r="C58" s="7"/>
      <c r="D58" s="7"/>
      <c r="E58" s="7"/>
    </row>
    <row r="59" spans="1:5" ht="13.5">
      <c r="A59" s="9"/>
      <c r="B59" s="9"/>
      <c r="C59" s="7"/>
      <c r="D59" s="7"/>
      <c r="E59" s="7"/>
    </row>
    <row r="60" spans="1:5" ht="13.5">
      <c r="A60" s="9"/>
      <c r="B60" s="9"/>
      <c r="C60" s="7"/>
      <c r="D60" s="7"/>
      <c r="E60" s="7"/>
    </row>
    <row r="61" spans="1:5" ht="13.5">
      <c r="A61" s="9"/>
      <c r="B61" s="9"/>
      <c r="C61" s="7"/>
      <c r="D61" s="7"/>
      <c r="E61" s="7"/>
    </row>
    <row r="62" spans="1:5" ht="13.5">
      <c r="A62" s="9"/>
      <c r="B62" s="9"/>
      <c r="C62" s="7"/>
      <c r="D62" s="7"/>
      <c r="E62" s="7"/>
    </row>
    <row r="63" spans="1:5" ht="13.5">
      <c r="A63" s="9"/>
      <c r="B63" s="9"/>
      <c r="C63" s="7"/>
      <c r="D63" s="7"/>
      <c r="E63" s="7"/>
    </row>
  </sheetData>
  <sheetProtection/>
  <mergeCells count="22">
    <mergeCell ref="O2:Q2"/>
    <mergeCell ref="O3:O4"/>
    <mergeCell ref="P3:P4"/>
    <mergeCell ref="Q3:Q4"/>
    <mergeCell ref="I2:K2"/>
    <mergeCell ref="I3:I4"/>
    <mergeCell ref="L2:N2"/>
    <mergeCell ref="L3:L4"/>
    <mergeCell ref="J3:J4"/>
    <mergeCell ref="K3:K4"/>
    <mergeCell ref="E3:E4"/>
    <mergeCell ref="C3:C4"/>
    <mergeCell ref="M3:M4"/>
    <mergeCell ref="N3:N4"/>
    <mergeCell ref="G3:G4"/>
    <mergeCell ref="H3:H4"/>
    <mergeCell ref="A2:A4"/>
    <mergeCell ref="B2:B4"/>
    <mergeCell ref="C2:E2"/>
    <mergeCell ref="D3:D4"/>
    <mergeCell ref="F2:H2"/>
    <mergeCell ref="F3:F4"/>
  </mergeCells>
  <printOptions horizontalCentered="1"/>
  <pageMargins left="0.9055118110236221" right="0.5511811023622047" top="1.465625" bottom="0.07874015748031496" header="0.31496062992125984" footer="0.2755905511811024"/>
  <pageSetup horizontalDpi="600" verticalDpi="600" orientation="landscape" paperSize="8" scale="70" r:id="rId1"/>
  <headerFooter alignWithMargins="0">
    <oddHeader xml:space="preserve">&amp;C&amp;"Garamond,Normál"&amp;14 
                            &amp;"Garamond,Félkövér"
KÖTELEZŐ-ÖNKÉNT VÁLLALT FELADAT SZERINTI KÖLTSÉGVETÉSI MÉRLEG (JELENTÉS) 2016. ÉV&amp;R&amp;"Garamond,Normál"&amp;14 3. sz.melléklet
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workbookViewId="0" topLeftCell="K1">
      <selection activeCell="F47" sqref="F47"/>
    </sheetView>
  </sheetViews>
  <sheetFormatPr defaultColWidth="8.796875" defaultRowHeight="15"/>
  <cols>
    <col min="1" max="1" width="4.8984375" style="8" customWidth="1"/>
    <col min="2" max="2" width="34.69921875" style="8" customWidth="1"/>
    <col min="3" max="3" width="12.69921875" style="10" customWidth="1"/>
    <col min="4" max="6" width="12.8984375" style="10" customWidth="1"/>
    <col min="7" max="7" width="12.09765625" style="10" customWidth="1"/>
    <col min="8" max="8" width="11.3984375" style="8" customWidth="1"/>
    <col min="9" max="11" width="13.3984375" style="8" customWidth="1"/>
    <col min="12" max="12" width="10.3984375" style="8" customWidth="1"/>
    <col min="13" max="13" width="11.59765625" style="8" customWidth="1"/>
    <col min="14" max="16" width="11.8984375" style="8" customWidth="1"/>
    <col min="17" max="22" width="10.69921875" style="8" customWidth="1"/>
    <col min="23" max="23" width="12.69921875" style="8" customWidth="1"/>
    <col min="24" max="26" width="11.59765625" style="8" customWidth="1"/>
    <col min="27" max="27" width="12.5" style="8" customWidth="1"/>
    <col min="28" max="16384" width="9" style="8" customWidth="1"/>
  </cols>
  <sheetData>
    <row r="1" spans="1:27" ht="16.5" customHeight="1" thickBot="1">
      <c r="A1" s="41" t="str">
        <f>Adatlap!A1</f>
        <v>Nagyréde Nagyközség Önkormányzata</v>
      </c>
      <c r="AA1" s="61" t="s">
        <v>72</v>
      </c>
    </row>
    <row r="2" spans="1:27" ht="20.25" customHeight="1">
      <c r="A2" s="111" t="s">
        <v>3</v>
      </c>
      <c r="B2" s="113" t="s">
        <v>0</v>
      </c>
      <c r="C2" s="108" t="s">
        <v>1</v>
      </c>
      <c r="D2" s="109"/>
      <c r="E2" s="109"/>
      <c r="F2" s="109"/>
      <c r="G2" s="110"/>
      <c r="H2" s="108" t="s">
        <v>62</v>
      </c>
      <c r="I2" s="109"/>
      <c r="J2" s="109"/>
      <c r="K2" s="109"/>
      <c r="L2" s="110"/>
      <c r="M2" s="108" t="s">
        <v>63</v>
      </c>
      <c r="N2" s="109"/>
      <c r="O2" s="109"/>
      <c r="P2" s="109"/>
      <c r="Q2" s="110"/>
      <c r="R2" s="108" t="s">
        <v>84</v>
      </c>
      <c r="S2" s="109"/>
      <c r="T2" s="109"/>
      <c r="U2" s="109"/>
      <c r="V2" s="110"/>
      <c r="W2" s="108" t="s">
        <v>2</v>
      </c>
      <c r="X2" s="109"/>
      <c r="Y2" s="109"/>
      <c r="Z2" s="109"/>
      <c r="AA2" s="117"/>
    </row>
    <row r="3" spans="1:27" ht="29.25" customHeight="1">
      <c r="A3" s="112"/>
      <c r="B3" s="114"/>
      <c r="C3" s="107" t="s">
        <v>61</v>
      </c>
      <c r="D3" s="107" t="s">
        <v>82</v>
      </c>
      <c r="E3" s="107" t="s">
        <v>85</v>
      </c>
      <c r="F3" s="107" t="s">
        <v>88</v>
      </c>
      <c r="G3" s="107" t="s">
        <v>80</v>
      </c>
      <c r="H3" s="107" t="s">
        <v>61</v>
      </c>
      <c r="I3" s="107" t="s">
        <v>82</v>
      </c>
      <c r="J3" s="107" t="s">
        <v>85</v>
      </c>
      <c r="K3" s="107" t="s">
        <v>88</v>
      </c>
      <c r="L3" s="107" t="s">
        <v>80</v>
      </c>
      <c r="M3" s="107" t="s">
        <v>61</v>
      </c>
      <c r="N3" s="107" t="s">
        <v>82</v>
      </c>
      <c r="O3" s="107" t="s">
        <v>85</v>
      </c>
      <c r="P3" s="107" t="s">
        <v>88</v>
      </c>
      <c r="Q3" s="107" t="s">
        <v>80</v>
      </c>
      <c r="R3" s="107" t="s">
        <v>61</v>
      </c>
      <c r="S3" s="107" t="s">
        <v>82</v>
      </c>
      <c r="T3" s="107" t="s">
        <v>85</v>
      </c>
      <c r="U3" s="107" t="s">
        <v>88</v>
      </c>
      <c r="V3" s="107" t="s">
        <v>80</v>
      </c>
      <c r="W3" s="116" t="s">
        <v>61</v>
      </c>
      <c r="X3" s="107" t="s">
        <v>82</v>
      </c>
      <c r="Y3" s="107" t="s">
        <v>85</v>
      </c>
      <c r="Z3" s="107" t="s">
        <v>88</v>
      </c>
      <c r="AA3" s="115" t="s">
        <v>80</v>
      </c>
    </row>
    <row r="4" spans="1:27" ht="15.75" customHeight="1">
      <c r="A4" s="112"/>
      <c r="B4" s="114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16"/>
      <c r="X4" s="107"/>
      <c r="Y4" s="107"/>
      <c r="Z4" s="107"/>
      <c r="AA4" s="115"/>
    </row>
    <row r="5" spans="1:27" ht="12.75" customHeight="1" hidden="1">
      <c r="A5" s="112"/>
      <c r="B5" s="114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16"/>
      <c r="X5" s="107"/>
      <c r="Y5" s="107"/>
      <c r="Z5" s="107"/>
      <c r="AA5" s="115"/>
    </row>
    <row r="6" spans="1:27" ht="13.5" customHeight="1">
      <c r="A6" s="62">
        <v>1</v>
      </c>
      <c r="B6" s="32" t="s">
        <v>5</v>
      </c>
      <c r="C6" s="35">
        <v>46959</v>
      </c>
      <c r="D6" s="35">
        <v>19989</v>
      </c>
      <c r="E6" s="35">
        <v>-1888</v>
      </c>
      <c r="F6" s="35">
        <v>12713</v>
      </c>
      <c r="G6" s="35">
        <f>SUM(C6:F6)</f>
        <v>77773</v>
      </c>
      <c r="H6" s="38">
        <v>40904</v>
      </c>
      <c r="I6" s="38">
        <v>205</v>
      </c>
      <c r="J6" s="38">
        <v>-1071</v>
      </c>
      <c r="K6" s="38">
        <v>2538</v>
      </c>
      <c r="L6" s="38">
        <f>SUM(H6:K6)</f>
        <v>42576</v>
      </c>
      <c r="M6" s="38">
        <v>57787</v>
      </c>
      <c r="N6" s="38">
        <v>366</v>
      </c>
      <c r="O6" s="38">
        <v>0</v>
      </c>
      <c r="P6" s="38">
        <v>315</v>
      </c>
      <c r="Q6" s="38">
        <f>SUM(M6:P6)</f>
        <v>58468</v>
      </c>
      <c r="R6" s="38">
        <v>0</v>
      </c>
      <c r="S6" s="38">
        <v>0</v>
      </c>
      <c r="T6" s="38">
        <v>1888</v>
      </c>
      <c r="U6" s="38">
        <v>-1013</v>
      </c>
      <c r="V6" s="38">
        <f aca="true" t="shared" si="0" ref="V6:V17">SUM(R6:U6)</f>
        <v>875</v>
      </c>
      <c r="W6" s="35">
        <f>C6+H6+M6</f>
        <v>145650</v>
      </c>
      <c r="X6" s="35">
        <f>D6+I6+N6</f>
        <v>20560</v>
      </c>
      <c r="Y6" s="35">
        <f>E6+J6+O6+T6</f>
        <v>-1071</v>
      </c>
      <c r="Z6" s="35">
        <f>F6+K6+P6+U6</f>
        <v>14553</v>
      </c>
      <c r="AA6" s="35">
        <f>G6+L6+Q6+V6</f>
        <v>179692</v>
      </c>
    </row>
    <row r="7" spans="1:27" ht="13.5" customHeight="1">
      <c r="A7" s="62">
        <v>2</v>
      </c>
      <c r="B7" s="68" t="s">
        <v>7</v>
      </c>
      <c r="C7" s="35">
        <v>13094</v>
      </c>
      <c r="D7" s="35">
        <v>5396</v>
      </c>
      <c r="E7" s="35">
        <v>-518</v>
      </c>
      <c r="F7" s="35">
        <v>3774</v>
      </c>
      <c r="G7" s="35">
        <f aca="true" t="shared" si="1" ref="G7:G17">SUM(C7:F7)</f>
        <v>21746</v>
      </c>
      <c r="H7" s="38">
        <v>11375</v>
      </c>
      <c r="I7" s="38">
        <v>56</v>
      </c>
      <c r="J7" s="38">
        <v>-289</v>
      </c>
      <c r="K7" s="38">
        <v>154</v>
      </c>
      <c r="L7" s="38">
        <f aca="true" t="shared" si="2" ref="L7:L17">SUM(H7:K7)</f>
        <v>11296</v>
      </c>
      <c r="M7" s="38">
        <v>15969</v>
      </c>
      <c r="N7" s="38">
        <v>99</v>
      </c>
      <c r="O7" s="38">
        <v>0</v>
      </c>
      <c r="P7" s="38">
        <v>85</v>
      </c>
      <c r="Q7" s="38">
        <f aca="true" t="shared" si="3" ref="Q7:Q17">SUM(M7:P7)</f>
        <v>16153</v>
      </c>
      <c r="R7" s="38">
        <v>0</v>
      </c>
      <c r="S7" s="38">
        <v>0</v>
      </c>
      <c r="T7" s="38">
        <v>518</v>
      </c>
      <c r="U7" s="38">
        <v>-311</v>
      </c>
      <c r="V7" s="38">
        <f t="shared" si="0"/>
        <v>207</v>
      </c>
      <c r="W7" s="35">
        <f aca="true" t="shared" si="4" ref="W7:W17">C7+H7+M7</f>
        <v>40438</v>
      </c>
      <c r="X7" s="35">
        <f aca="true" t="shared" si="5" ref="X7:X17">D7+I7+N7</f>
        <v>5551</v>
      </c>
      <c r="Y7" s="35">
        <f aca="true" t="shared" si="6" ref="Y7:Y17">E7+J7+O7+T7</f>
        <v>-289</v>
      </c>
      <c r="Z7" s="35">
        <f aca="true" t="shared" si="7" ref="Z7:Z17">F7+K7+P7+U7</f>
        <v>3702</v>
      </c>
      <c r="AA7" s="35">
        <f aca="true" t="shared" si="8" ref="AA7:AA17">G7+L7+Q7+V7</f>
        <v>49402</v>
      </c>
    </row>
    <row r="8" spans="1:27" ht="13.5" customHeight="1">
      <c r="A8" s="62">
        <v>3</v>
      </c>
      <c r="B8" s="32" t="s">
        <v>8</v>
      </c>
      <c r="C8" s="36">
        <v>68028</v>
      </c>
      <c r="D8" s="36">
        <v>4030</v>
      </c>
      <c r="E8" s="36">
        <v>-1274</v>
      </c>
      <c r="F8" s="36">
        <v>23618</v>
      </c>
      <c r="G8" s="35">
        <f t="shared" si="1"/>
        <v>94402</v>
      </c>
      <c r="H8" s="38">
        <v>11466</v>
      </c>
      <c r="I8" s="38">
        <v>0</v>
      </c>
      <c r="J8" s="38">
        <v>2449</v>
      </c>
      <c r="K8" s="38">
        <v>-87</v>
      </c>
      <c r="L8" s="38">
        <f t="shared" si="2"/>
        <v>13828</v>
      </c>
      <c r="M8" s="38">
        <v>38555</v>
      </c>
      <c r="N8" s="38">
        <v>0</v>
      </c>
      <c r="O8" s="38">
        <v>0</v>
      </c>
      <c r="P8" s="38">
        <v>0</v>
      </c>
      <c r="Q8" s="38">
        <f t="shared" si="3"/>
        <v>38555</v>
      </c>
      <c r="R8" s="38">
        <v>0</v>
      </c>
      <c r="S8" s="38">
        <v>0</v>
      </c>
      <c r="T8" s="38">
        <v>1274</v>
      </c>
      <c r="U8" s="38">
        <v>-878</v>
      </c>
      <c r="V8" s="38">
        <f t="shared" si="0"/>
        <v>396</v>
      </c>
      <c r="W8" s="35">
        <f t="shared" si="4"/>
        <v>118049</v>
      </c>
      <c r="X8" s="35">
        <f t="shared" si="5"/>
        <v>4030</v>
      </c>
      <c r="Y8" s="35">
        <f t="shared" si="6"/>
        <v>2449</v>
      </c>
      <c r="Z8" s="35">
        <f t="shared" si="7"/>
        <v>22653</v>
      </c>
      <c r="AA8" s="35">
        <f t="shared" si="8"/>
        <v>147181</v>
      </c>
    </row>
    <row r="9" spans="1:27" ht="13.5" customHeight="1">
      <c r="A9" s="62">
        <v>4</v>
      </c>
      <c r="B9" s="32" t="s">
        <v>6</v>
      </c>
      <c r="C9" s="36">
        <v>1550</v>
      </c>
      <c r="D9" s="36">
        <v>0</v>
      </c>
      <c r="E9" s="36">
        <v>0</v>
      </c>
      <c r="F9" s="36">
        <v>1331</v>
      </c>
      <c r="G9" s="35">
        <f t="shared" si="1"/>
        <v>2881</v>
      </c>
      <c r="H9" s="36">
        <v>0</v>
      </c>
      <c r="I9" s="36">
        <v>0</v>
      </c>
      <c r="J9" s="36">
        <v>0</v>
      </c>
      <c r="K9" s="36">
        <v>0</v>
      </c>
      <c r="L9" s="38">
        <f t="shared" si="2"/>
        <v>0</v>
      </c>
      <c r="M9" s="36">
        <v>0</v>
      </c>
      <c r="N9" s="38">
        <v>0</v>
      </c>
      <c r="O9" s="38">
        <v>0</v>
      </c>
      <c r="P9" s="38">
        <v>0</v>
      </c>
      <c r="Q9" s="38">
        <f t="shared" si="3"/>
        <v>0</v>
      </c>
      <c r="R9" s="38">
        <v>0</v>
      </c>
      <c r="S9" s="38">
        <v>0</v>
      </c>
      <c r="T9" s="38">
        <v>0</v>
      </c>
      <c r="U9" s="38">
        <v>0</v>
      </c>
      <c r="V9" s="38">
        <f t="shared" si="0"/>
        <v>0</v>
      </c>
      <c r="W9" s="35">
        <f t="shared" si="4"/>
        <v>1550</v>
      </c>
      <c r="X9" s="35">
        <f t="shared" si="5"/>
        <v>0</v>
      </c>
      <c r="Y9" s="35">
        <f t="shared" si="6"/>
        <v>0</v>
      </c>
      <c r="Z9" s="35">
        <f t="shared" si="7"/>
        <v>1331</v>
      </c>
      <c r="AA9" s="35">
        <f t="shared" si="8"/>
        <v>2881</v>
      </c>
    </row>
    <row r="10" spans="1:27" ht="13.5" customHeight="1">
      <c r="A10" s="62">
        <v>5</v>
      </c>
      <c r="B10" s="32" t="s">
        <v>9</v>
      </c>
      <c r="C10" s="36">
        <v>13246</v>
      </c>
      <c r="D10" s="36">
        <v>0</v>
      </c>
      <c r="E10" s="36">
        <v>6000</v>
      </c>
      <c r="F10" s="36">
        <v>6334</v>
      </c>
      <c r="G10" s="35">
        <f t="shared" si="1"/>
        <v>25580</v>
      </c>
      <c r="H10" s="36">
        <v>0</v>
      </c>
      <c r="I10" s="36">
        <v>0</v>
      </c>
      <c r="J10" s="36">
        <v>0</v>
      </c>
      <c r="K10" s="36">
        <v>0</v>
      </c>
      <c r="L10" s="38">
        <f t="shared" si="2"/>
        <v>0</v>
      </c>
      <c r="M10" s="36">
        <v>0</v>
      </c>
      <c r="N10" s="38">
        <v>0</v>
      </c>
      <c r="O10" s="38">
        <v>0</v>
      </c>
      <c r="P10" s="38">
        <v>0</v>
      </c>
      <c r="Q10" s="38">
        <f t="shared" si="3"/>
        <v>0</v>
      </c>
      <c r="R10" s="38">
        <v>0</v>
      </c>
      <c r="S10" s="38">
        <v>0</v>
      </c>
      <c r="T10" s="38">
        <v>0</v>
      </c>
      <c r="U10" s="38">
        <v>0</v>
      </c>
      <c r="V10" s="38">
        <f t="shared" si="0"/>
        <v>0</v>
      </c>
      <c r="W10" s="35">
        <f t="shared" si="4"/>
        <v>13246</v>
      </c>
      <c r="X10" s="35">
        <f t="shared" si="5"/>
        <v>0</v>
      </c>
      <c r="Y10" s="35">
        <f t="shared" si="6"/>
        <v>6000</v>
      </c>
      <c r="Z10" s="35">
        <f t="shared" si="7"/>
        <v>6334</v>
      </c>
      <c r="AA10" s="35">
        <f t="shared" si="8"/>
        <v>25580</v>
      </c>
    </row>
    <row r="11" spans="1:27" ht="13.5" customHeight="1">
      <c r="A11" s="62">
        <v>6</v>
      </c>
      <c r="B11" s="16" t="s">
        <v>51</v>
      </c>
      <c r="C11" s="36">
        <v>0</v>
      </c>
      <c r="D11" s="36">
        <v>0</v>
      </c>
      <c r="E11" s="36">
        <v>0</v>
      </c>
      <c r="F11" s="36">
        <v>0</v>
      </c>
      <c r="G11" s="35">
        <f t="shared" si="1"/>
        <v>0</v>
      </c>
      <c r="H11" s="36">
        <v>0</v>
      </c>
      <c r="I11" s="36">
        <v>0</v>
      </c>
      <c r="J11" s="36">
        <v>0</v>
      </c>
      <c r="K11" s="36">
        <v>0</v>
      </c>
      <c r="L11" s="38">
        <f t="shared" si="2"/>
        <v>0</v>
      </c>
      <c r="M11" s="36">
        <v>0</v>
      </c>
      <c r="N11" s="38">
        <v>0</v>
      </c>
      <c r="O11" s="38">
        <v>0</v>
      </c>
      <c r="P11" s="38">
        <v>0</v>
      </c>
      <c r="Q11" s="38">
        <f t="shared" si="3"/>
        <v>0</v>
      </c>
      <c r="R11" s="38">
        <v>0</v>
      </c>
      <c r="S11" s="38">
        <v>0</v>
      </c>
      <c r="T11" s="38">
        <v>0</v>
      </c>
      <c r="U11" s="38">
        <v>0</v>
      </c>
      <c r="V11" s="38">
        <f t="shared" si="0"/>
        <v>0</v>
      </c>
      <c r="W11" s="35">
        <f t="shared" si="4"/>
        <v>0</v>
      </c>
      <c r="X11" s="35">
        <f t="shared" si="5"/>
        <v>0</v>
      </c>
      <c r="Y11" s="35">
        <f t="shared" si="6"/>
        <v>0</v>
      </c>
      <c r="Z11" s="35">
        <f t="shared" si="7"/>
        <v>0</v>
      </c>
      <c r="AA11" s="35">
        <f t="shared" si="8"/>
        <v>0</v>
      </c>
    </row>
    <row r="12" spans="1:27" ht="13.5" customHeight="1">
      <c r="A12" s="62">
        <v>7</v>
      </c>
      <c r="B12" s="32" t="s">
        <v>10</v>
      </c>
      <c r="C12" s="35">
        <v>14853</v>
      </c>
      <c r="D12" s="35">
        <v>0</v>
      </c>
      <c r="E12" s="35">
        <v>-1089</v>
      </c>
      <c r="F12" s="35">
        <v>69681</v>
      </c>
      <c r="G12" s="35">
        <f t="shared" si="1"/>
        <v>83445</v>
      </c>
      <c r="H12" s="35">
        <v>2672</v>
      </c>
      <c r="I12" s="35">
        <v>0</v>
      </c>
      <c r="J12" s="36">
        <v>0</v>
      </c>
      <c r="K12" s="36">
        <v>966</v>
      </c>
      <c r="L12" s="38">
        <f t="shared" si="2"/>
        <v>3638</v>
      </c>
      <c r="M12" s="35">
        <v>1716</v>
      </c>
      <c r="N12" s="38">
        <v>0</v>
      </c>
      <c r="O12" s="38">
        <v>0</v>
      </c>
      <c r="P12" s="38">
        <v>0</v>
      </c>
      <c r="Q12" s="38">
        <f t="shared" si="3"/>
        <v>1716</v>
      </c>
      <c r="R12" s="38">
        <v>0</v>
      </c>
      <c r="S12" s="38">
        <v>0</v>
      </c>
      <c r="T12" s="38">
        <v>0</v>
      </c>
      <c r="U12" s="38">
        <v>0</v>
      </c>
      <c r="V12" s="38">
        <f t="shared" si="0"/>
        <v>0</v>
      </c>
      <c r="W12" s="35">
        <f t="shared" si="4"/>
        <v>19241</v>
      </c>
      <c r="X12" s="35">
        <f t="shared" si="5"/>
        <v>0</v>
      </c>
      <c r="Y12" s="35">
        <f t="shared" si="6"/>
        <v>-1089</v>
      </c>
      <c r="Z12" s="35">
        <f t="shared" si="7"/>
        <v>70647</v>
      </c>
      <c r="AA12" s="35">
        <f t="shared" si="8"/>
        <v>88799</v>
      </c>
    </row>
    <row r="13" spans="1:27" ht="13.5" customHeight="1">
      <c r="A13" s="62">
        <v>8</v>
      </c>
      <c r="B13" s="33" t="s">
        <v>11</v>
      </c>
      <c r="C13" s="35">
        <v>100</v>
      </c>
      <c r="D13" s="35">
        <v>0</v>
      </c>
      <c r="E13" s="35">
        <v>0</v>
      </c>
      <c r="F13" s="35">
        <v>0</v>
      </c>
      <c r="G13" s="35">
        <f t="shared" si="1"/>
        <v>100</v>
      </c>
      <c r="H13" s="35">
        <v>0</v>
      </c>
      <c r="I13" s="35">
        <v>0</v>
      </c>
      <c r="J13" s="36">
        <v>0</v>
      </c>
      <c r="K13" s="36">
        <v>0</v>
      </c>
      <c r="L13" s="38">
        <f t="shared" si="2"/>
        <v>0</v>
      </c>
      <c r="M13" s="35">
        <v>0</v>
      </c>
      <c r="N13" s="38">
        <v>0</v>
      </c>
      <c r="O13" s="38">
        <v>0</v>
      </c>
      <c r="P13" s="38">
        <v>0</v>
      </c>
      <c r="Q13" s="38">
        <f t="shared" si="3"/>
        <v>0</v>
      </c>
      <c r="R13" s="38">
        <v>0</v>
      </c>
      <c r="S13" s="38">
        <v>0</v>
      </c>
      <c r="T13" s="38">
        <v>0</v>
      </c>
      <c r="U13" s="38">
        <v>0</v>
      </c>
      <c r="V13" s="38">
        <f t="shared" si="0"/>
        <v>0</v>
      </c>
      <c r="W13" s="35">
        <f t="shared" si="4"/>
        <v>100</v>
      </c>
      <c r="X13" s="35">
        <f t="shared" si="5"/>
        <v>0</v>
      </c>
      <c r="Y13" s="35">
        <f t="shared" si="6"/>
        <v>0</v>
      </c>
      <c r="Z13" s="35">
        <f t="shared" si="7"/>
        <v>0</v>
      </c>
      <c r="AA13" s="35">
        <f t="shared" si="8"/>
        <v>100</v>
      </c>
    </row>
    <row r="14" spans="1:27" ht="13.5" customHeight="1">
      <c r="A14" s="62">
        <v>9</v>
      </c>
      <c r="B14" s="32" t="s">
        <v>12</v>
      </c>
      <c r="C14" s="35">
        <v>19550</v>
      </c>
      <c r="D14" s="35">
        <v>0</v>
      </c>
      <c r="E14" s="35">
        <v>-1528</v>
      </c>
      <c r="F14" s="35">
        <v>3538</v>
      </c>
      <c r="G14" s="35">
        <f t="shared" si="1"/>
        <v>21560</v>
      </c>
      <c r="H14" s="35">
        <v>340</v>
      </c>
      <c r="I14" s="35">
        <v>0</v>
      </c>
      <c r="J14" s="36">
        <v>0</v>
      </c>
      <c r="K14" s="36">
        <v>-340</v>
      </c>
      <c r="L14" s="38">
        <f t="shared" si="2"/>
        <v>0</v>
      </c>
      <c r="M14" s="35">
        <v>0</v>
      </c>
      <c r="N14" s="38">
        <v>0</v>
      </c>
      <c r="O14" s="38">
        <v>0</v>
      </c>
      <c r="P14" s="38">
        <v>0</v>
      </c>
      <c r="Q14" s="38">
        <f t="shared" si="3"/>
        <v>0</v>
      </c>
      <c r="R14" s="38">
        <v>0</v>
      </c>
      <c r="S14" s="38">
        <v>0</v>
      </c>
      <c r="T14" s="38">
        <v>0</v>
      </c>
      <c r="U14" s="38">
        <v>0</v>
      </c>
      <c r="V14" s="38">
        <f t="shared" si="0"/>
        <v>0</v>
      </c>
      <c r="W14" s="35">
        <f t="shared" si="4"/>
        <v>19890</v>
      </c>
      <c r="X14" s="35">
        <f t="shared" si="5"/>
        <v>0</v>
      </c>
      <c r="Y14" s="35">
        <f t="shared" si="6"/>
        <v>-1528</v>
      </c>
      <c r="Z14" s="35">
        <f t="shared" si="7"/>
        <v>3198</v>
      </c>
      <c r="AA14" s="35">
        <f t="shared" si="8"/>
        <v>21560</v>
      </c>
    </row>
    <row r="15" spans="1:27" ht="13.5" customHeight="1">
      <c r="A15" s="62">
        <v>10</v>
      </c>
      <c r="B15" s="16" t="s">
        <v>52</v>
      </c>
      <c r="C15" s="35">
        <v>0</v>
      </c>
      <c r="D15" s="35">
        <v>0</v>
      </c>
      <c r="E15" s="35">
        <v>0</v>
      </c>
      <c r="F15" s="35"/>
      <c r="G15" s="35">
        <f t="shared" si="1"/>
        <v>0</v>
      </c>
      <c r="H15" s="35">
        <v>0</v>
      </c>
      <c r="I15" s="35">
        <v>0</v>
      </c>
      <c r="J15" s="36">
        <v>0</v>
      </c>
      <c r="K15" s="36">
        <v>0</v>
      </c>
      <c r="L15" s="38">
        <f t="shared" si="2"/>
        <v>0</v>
      </c>
      <c r="M15" s="35">
        <v>0</v>
      </c>
      <c r="N15" s="38">
        <v>0</v>
      </c>
      <c r="O15" s="38">
        <v>0</v>
      </c>
      <c r="P15" s="38">
        <v>0</v>
      </c>
      <c r="Q15" s="38">
        <f t="shared" si="3"/>
        <v>0</v>
      </c>
      <c r="R15" s="38">
        <v>0</v>
      </c>
      <c r="S15" s="38">
        <v>0</v>
      </c>
      <c r="T15" s="38">
        <v>0</v>
      </c>
      <c r="U15" s="38">
        <v>0</v>
      </c>
      <c r="V15" s="38">
        <f t="shared" si="0"/>
        <v>0</v>
      </c>
      <c r="W15" s="35">
        <f t="shared" si="4"/>
        <v>0</v>
      </c>
      <c r="X15" s="35">
        <f t="shared" si="5"/>
        <v>0</v>
      </c>
      <c r="Y15" s="35">
        <f t="shared" si="6"/>
        <v>0</v>
      </c>
      <c r="Z15" s="35">
        <f t="shared" si="7"/>
        <v>0</v>
      </c>
      <c r="AA15" s="35">
        <f t="shared" si="8"/>
        <v>0</v>
      </c>
    </row>
    <row r="16" spans="1:27" ht="13.5" customHeight="1">
      <c r="A16" s="62">
        <v>11</v>
      </c>
      <c r="B16" s="32" t="s">
        <v>13</v>
      </c>
      <c r="C16" s="35">
        <v>0</v>
      </c>
      <c r="D16" s="35">
        <v>0</v>
      </c>
      <c r="E16" s="35">
        <v>0</v>
      </c>
      <c r="F16" s="35">
        <v>1784</v>
      </c>
      <c r="G16" s="35">
        <f t="shared" si="1"/>
        <v>1784</v>
      </c>
      <c r="H16" s="35">
        <v>0</v>
      </c>
      <c r="I16" s="35">
        <v>0</v>
      </c>
      <c r="J16" s="36">
        <v>0</v>
      </c>
      <c r="K16" s="36">
        <v>0</v>
      </c>
      <c r="L16" s="38">
        <f t="shared" si="2"/>
        <v>0</v>
      </c>
      <c r="M16" s="35">
        <v>0</v>
      </c>
      <c r="N16" s="38">
        <v>0</v>
      </c>
      <c r="O16" s="38">
        <v>0</v>
      </c>
      <c r="P16" s="38">
        <v>0</v>
      </c>
      <c r="Q16" s="38">
        <f t="shared" si="3"/>
        <v>0</v>
      </c>
      <c r="R16" s="38">
        <v>0</v>
      </c>
      <c r="S16" s="38">
        <v>0</v>
      </c>
      <c r="T16" s="38">
        <v>0</v>
      </c>
      <c r="U16" s="38">
        <v>0</v>
      </c>
      <c r="V16" s="38">
        <f t="shared" si="0"/>
        <v>0</v>
      </c>
      <c r="W16" s="35">
        <f t="shared" si="4"/>
        <v>0</v>
      </c>
      <c r="X16" s="35">
        <f t="shared" si="5"/>
        <v>0</v>
      </c>
      <c r="Y16" s="35">
        <f t="shared" si="6"/>
        <v>0</v>
      </c>
      <c r="Z16" s="35">
        <f t="shared" si="7"/>
        <v>1784</v>
      </c>
      <c r="AA16" s="35">
        <f t="shared" si="8"/>
        <v>1784</v>
      </c>
    </row>
    <row r="17" spans="1:27" ht="13.5" customHeight="1">
      <c r="A17" s="62">
        <v>12</v>
      </c>
      <c r="B17" s="32" t="s">
        <v>73</v>
      </c>
      <c r="C17" s="35">
        <v>500</v>
      </c>
      <c r="D17" s="35">
        <v>318</v>
      </c>
      <c r="E17" s="35">
        <v>0</v>
      </c>
      <c r="F17" s="35">
        <v>-818</v>
      </c>
      <c r="G17" s="35">
        <f t="shared" si="1"/>
        <v>0</v>
      </c>
      <c r="H17" s="35">
        <v>0</v>
      </c>
      <c r="I17" s="35">
        <v>0</v>
      </c>
      <c r="J17" s="36">
        <v>0</v>
      </c>
      <c r="K17" s="36">
        <v>0</v>
      </c>
      <c r="L17" s="38">
        <f t="shared" si="2"/>
        <v>0</v>
      </c>
      <c r="M17" s="35">
        <v>0</v>
      </c>
      <c r="N17" s="38">
        <v>0</v>
      </c>
      <c r="O17" s="38">
        <v>0</v>
      </c>
      <c r="P17" s="38">
        <v>0</v>
      </c>
      <c r="Q17" s="38">
        <f t="shared" si="3"/>
        <v>0</v>
      </c>
      <c r="R17" s="38">
        <v>0</v>
      </c>
      <c r="S17" s="38">
        <v>0</v>
      </c>
      <c r="T17" s="38">
        <v>0</v>
      </c>
      <c r="U17" s="38">
        <v>0</v>
      </c>
      <c r="V17" s="38">
        <f t="shared" si="0"/>
        <v>0</v>
      </c>
      <c r="W17" s="35">
        <f t="shared" si="4"/>
        <v>500</v>
      </c>
      <c r="X17" s="35">
        <f t="shared" si="5"/>
        <v>318</v>
      </c>
      <c r="Y17" s="35">
        <f t="shared" si="6"/>
        <v>0</v>
      </c>
      <c r="Z17" s="35">
        <f t="shared" si="7"/>
        <v>-818</v>
      </c>
      <c r="AA17" s="35">
        <f t="shared" si="8"/>
        <v>0</v>
      </c>
    </row>
    <row r="18" spans="1:27" ht="13.5" customHeight="1">
      <c r="A18" s="63">
        <v>13</v>
      </c>
      <c r="B18" s="28" t="s">
        <v>14</v>
      </c>
      <c r="C18" s="37">
        <f aca="true" t="shared" si="9" ref="C18:AA18">SUM(C6:C17)-C13</f>
        <v>177780</v>
      </c>
      <c r="D18" s="37">
        <f t="shared" si="9"/>
        <v>29733</v>
      </c>
      <c r="E18" s="37">
        <f t="shared" si="9"/>
        <v>-297</v>
      </c>
      <c r="F18" s="37">
        <f t="shared" si="9"/>
        <v>121955</v>
      </c>
      <c r="G18" s="37">
        <f t="shared" si="9"/>
        <v>329171</v>
      </c>
      <c r="H18" s="37">
        <f t="shared" si="9"/>
        <v>66757</v>
      </c>
      <c r="I18" s="37">
        <f t="shared" si="9"/>
        <v>261</v>
      </c>
      <c r="J18" s="37">
        <f t="shared" si="9"/>
        <v>1089</v>
      </c>
      <c r="K18" s="37">
        <f t="shared" si="9"/>
        <v>3231</v>
      </c>
      <c r="L18" s="37">
        <f t="shared" si="9"/>
        <v>71338</v>
      </c>
      <c r="M18" s="37">
        <f t="shared" si="9"/>
        <v>114027</v>
      </c>
      <c r="N18" s="37">
        <f t="shared" si="9"/>
        <v>465</v>
      </c>
      <c r="O18" s="37">
        <f t="shared" si="9"/>
        <v>0</v>
      </c>
      <c r="P18" s="37">
        <f t="shared" si="9"/>
        <v>400</v>
      </c>
      <c r="Q18" s="37">
        <f t="shared" si="9"/>
        <v>114892</v>
      </c>
      <c r="R18" s="37">
        <f t="shared" si="9"/>
        <v>0</v>
      </c>
      <c r="S18" s="37">
        <f t="shared" si="9"/>
        <v>0</v>
      </c>
      <c r="T18" s="37">
        <f t="shared" si="9"/>
        <v>3680</v>
      </c>
      <c r="U18" s="37">
        <f t="shared" si="9"/>
        <v>-2202</v>
      </c>
      <c r="V18" s="37">
        <f t="shared" si="9"/>
        <v>1478</v>
      </c>
      <c r="W18" s="37">
        <f t="shared" si="9"/>
        <v>358564</v>
      </c>
      <c r="X18" s="37">
        <f t="shared" si="9"/>
        <v>30459</v>
      </c>
      <c r="Y18" s="37">
        <f t="shared" si="9"/>
        <v>4472</v>
      </c>
      <c r="Z18" s="37">
        <f t="shared" si="9"/>
        <v>123384</v>
      </c>
      <c r="AA18" s="82">
        <f t="shared" si="9"/>
        <v>516879</v>
      </c>
    </row>
    <row r="19" spans="1:27" ht="13.5" customHeight="1">
      <c r="A19" s="62">
        <v>14</v>
      </c>
      <c r="B19" s="32" t="s">
        <v>15</v>
      </c>
      <c r="C19" s="35">
        <v>44968</v>
      </c>
      <c r="D19" s="35">
        <v>0</v>
      </c>
      <c r="E19" s="35">
        <v>-4472</v>
      </c>
      <c r="F19" s="35">
        <v>0</v>
      </c>
      <c r="G19" s="35">
        <f>SUM(C19:F19)</f>
        <v>40496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f>SUM(R19:T19)</f>
        <v>0</v>
      </c>
      <c r="W19" s="35">
        <f>C19+H19+M19</f>
        <v>44968</v>
      </c>
      <c r="X19" s="35">
        <f>D19+I19+N19</f>
        <v>0</v>
      </c>
      <c r="Y19" s="35">
        <f>E19+J19+O19+T19</f>
        <v>-4472</v>
      </c>
      <c r="Z19" s="35">
        <f>F19+K19+P19+U19</f>
        <v>0</v>
      </c>
      <c r="AA19" s="35">
        <f>G19+L19+Q19+V19</f>
        <v>40496</v>
      </c>
    </row>
    <row r="20" spans="1:27" ht="13.5" customHeight="1">
      <c r="A20" s="62">
        <v>15</v>
      </c>
      <c r="B20" s="32" t="s">
        <v>16</v>
      </c>
      <c r="C20" s="35">
        <v>0</v>
      </c>
      <c r="D20" s="35">
        <v>0</v>
      </c>
      <c r="E20" s="35">
        <v>0</v>
      </c>
      <c r="F20" s="35">
        <v>0</v>
      </c>
      <c r="G20" s="35">
        <f>SUM(C20:F20)</f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f aca="true" t="shared" si="10" ref="V20:V25">SUM(R20:T20)</f>
        <v>0</v>
      </c>
      <c r="W20" s="35">
        <f aca="true" t="shared" si="11" ref="W20:W25">C20+H20+M20</f>
        <v>0</v>
      </c>
      <c r="X20" s="35">
        <f aca="true" t="shared" si="12" ref="X20:X25">D20+I20+N20</f>
        <v>0</v>
      </c>
      <c r="Y20" s="35">
        <f aca="true" t="shared" si="13" ref="Y20:Y25">E20+J20+O20+T20</f>
        <v>0</v>
      </c>
      <c r="Z20" s="35">
        <f aca="true" t="shared" si="14" ref="Z20:Z25">F20+K20+P20+U20</f>
        <v>0</v>
      </c>
      <c r="AA20" s="35">
        <f aca="true" t="shared" si="15" ref="AA20:AA25">G20+L20+Q20+V20</f>
        <v>0</v>
      </c>
    </row>
    <row r="21" spans="1:27" ht="13.5" customHeight="1">
      <c r="A21" s="62">
        <v>16</v>
      </c>
      <c r="B21" s="32" t="s">
        <v>17</v>
      </c>
      <c r="C21" s="35">
        <v>0</v>
      </c>
      <c r="D21" s="35">
        <v>0</v>
      </c>
      <c r="E21" s="35">
        <v>0</v>
      </c>
      <c r="F21" s="35">
        <v>0</v>
      </c>
      <c r="G21" s="35">
        <f>SUM(C21:F21)</f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f t="shared" si="10"/>
        <v>0</v>
      </c>
      <c r="W21" s="35">
        <f t="shared" si="11"/>
        <v>0</v>
      </c>
      <c r="X21" s="35">
        <f t="shared" si="12"/>
        <v>0</v>
      </c>
      <c r="Y21" s="35">
        <f t="shared" si="13"/>
        <v>0</v>
      </c>
      <c r="Z21" s="35">
        <f t="shared" si="14"/>
        <v>0</v>
      </c>
      <c r="AA21" s="35">
        <f t="shared" si="15"/>
        <v>0</v>
      </c>
    </row>
    <row r="22" spans="1:27" ht="13.5" customHeight="1">
      <c r="A22" s="62">
        <v>17</v>
      </c>
      <c r="B22" s="32" t="s">
        <v>18</v>
      </c>
      <c r="C22" s="35">
        <v>0</v>
      </c>
      <c r="D22" s="35">
        <v>0</v>
      </c>
      <c r="E22" s="35">
        <v>0</v>
      </c>
      <c r="F22" s="35">
        <v>5209</v>
      </c>
      <c r="G22" s="35">
        <f>SUM(C22:F22)</f>
        <v>5209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f t="shared" si="10"/>
        <v>0</v>
      </c>
      <c r="W22" s="35">
        <f t="shared" si="11"/>
        <v>0</v>
      </c>
      <c r="X22" s="35">
        <f t="shared" si="12"/>
        <v>0</v>
      </c>
      <c r="Y22" s="35">
        <f t="shared" si="13"/>
        <v>0</v>
      </c>
      <c r="Z22" s="35">
        <f t="shared" si="14"/>
        <v>5209</v>
      </c>
      <c r="AA22" s="35">
        <f t="shared" si="15"/>
        <v>5209</v>
      </c>
    </row>
    <row r="23" spans="1:27" ht="13.5" customHeight="1">
      <c r="A23" s="62">
        <v>18</v>
      </c>
      <c r="B23" s="32" t="s">
        <v>19</v>
      </c>
      <c r="C23" s="38">
        <v>167803</v>
      </c>
      <c r="D23" s="38">
        <v>726</v>
      </c>
      <c r="E23" s="38">
        <v>4289</v>
      </c>
      <c r="F23" s="38">
        <v>-4072</v>
      </c>
      <c r="G23" s="35">
        <f>SUM(C23:F23)</f>
        <v>168746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f t="shared" si="10"/>
        <v>0</v>
      </c>
      <c r="W23" s="35">
        <f t="shared" si="11"/>
        <v>167803</v>
      </c>
      <c r="X23" s="35">
        <f t="shared" si="12"/>
        <v>726</v>
      </c>
      <c r="Y23" s="35">
        <f t="shared" si="13"/>
        <v>4289</v>
      </c>
      <c r="Z23" s="35">
        <f t="shared" si="14"/>
        <v>-4072</v>
      </c>
      <c r="AA23" s="35">
        <f t="shared" si="15"/>
        <v>168746</v>
      </c>
    </row>
    <row r="24" spans="1:27" ht="13.5" customHeight="1">
      <c r="A24" s="64">
        <v>19</v>
      </c>
      <c r="B24" s="34" t="s">
        <v>20</v>
      </c>
      <c r="C24" s="26">
        <f aca="true" t="shared" si="16" ref="C24:T24">SUM(C19:C23)</f>
        <v>212771</v>
      </c>
      <c r="D24" s="26">
        <f t="shared" si="16"/>
        <v>726</v>
      </c>
      <c r="E24" s="26">
        <f t="shared" si="16"/>
        <v>-183</v>
      </c>
      <c r="F24" s="26">
        <f t="shared" si="16"/>
        <v>1137</v>
      </c>
      <c r="G24" s="26">
        <f t="shared" si="16"/>
        <v>214451</v>
      </c>
      <c r="H24" s="26">
        <f t="shared" si="16"/>
        <v>0</v>
      </c>
      <c r="I24" s="26">
        <f t="shared" si="16"/>
        <v>0</v>
      </c>
      <c r="J24" s="26">
        <f t="shared" si="16"/>
        <v>0</v>
      </c>
      <c r="K24" s="26">
        <v>0</v>
      </c>
      <c r="L24" s="26">
        <f t="shared" si="16"/>
        <v>0</v>
      </c>
      <c r="M24" s="26">
        <f t="shared" si="16"/>
        <v>0</v>
      </c>
      <c r="N24" s="26">
        <f t="shared" si="16"/>
        <v>0</v>
      </c>
      <c r="O24" s="35">
        <v>0</v>
      </c>
      <c r="P24" s="35">
        <v>0</v>
      </c>
      <c r="Q24" s="26">
        <f t="shared" si="16"/>
        <v>0</v>
      </c>
      <c r="R24" s="26">
        <f t="shared" si="16"/>
        <v>0</v>
      </c>
      <c r="S24" s="26">
        <f t="shared" si="16"/>
        <v>0</v>
      </c>
      <c r="T24" s="26">
        <f t="shared" si="16"/>
        <v>0</v>
      </c>
      <c r="U24" s="26">
        <v>0</v>
      </c>
      <c r="V24" s="26">
        <f t="shared" si="10"/>
        <v>0</v>
      </c>
      <c r="W24" s="35">
        <f t="shared" si="11"/>
        <v>212771</v>
      </c>
      <c r="X24" s="35">
        <f t="shared" si="12"/>
        <v>726</v>
      </c>
      <c r="Y24" s="35">
        <f t="shared" si="13"/>
        <v>-183</v>
      </c>
      <c r="Z24" s="35">
        <f t="shared" si="14"/>
        <v>1137</v>
      </c>
      <c r="AA24" s="35">
        <f t="shared" si="15"/>
        <v>214451</v>
      </c>
    </row>
    <row r="25" spans="1:27" ht="13.5" customHeight="1">
      <c r="A25" s="62">
        <v>20</v>
      </c>
      <c r="B25" s="32" t="s">
        <v>21</v>
      </c>
      <c r="C25" s="35">
        <v>0</v>
      </c>
      <c r="D25" s="35">
        <v>0</v>
      </c>
      <c r="E25" s="35">
        <v>0</v>
      </c>
      <c r="F25" s="35">
        <v>0</v>
      </c>
      <c r="G25" s="35">
        <f>SUM(C25:D25)</f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f t="shared" si="10"/>
        <v>0</v>
      </c>
      <c r="W25" s="35">
        <f t="shared" si="11"/>
        <v>0</v>
      </c>
      <c r="X25" s="35">
        <f t="shared" si="12"/>
        <v>0</v>
      </c>
      <c r="Y25" s="35">
        <f t="shared" si="13"/>
        <v>0</v>
      </c>
      <c r="Z25" s="35">
        <f t="shared" si="14"/>
        <v>0</v>
      </c>
      <c r="AA25" s="35">
        <f t="shared" si="15"/>
        <v>0</v>
      </c>
    </row>
    <row r="26" spans="1:27" ht="13.5" customHeight="1">
      <c r="A26" s="62">
        <v>21</v>
      </c>
      <c r="B26" s="32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87"/>
      <c r="AA26" s="81"/>
    </row>
    <row r="27" spans="1:27" ht="13.5" customHeight="1">
      <c r="A27" s="63">
        <v>22</v>
      </c>
      <c r="B27" s="28" t="s">
        <v>22</v>
      </c>
      <c r="C27" s="37">
        <f aca="true" t="shared" si="17" ref="C27:AA27">C18+C24+C25</f>
        <v>390551</v>
      </c>
      <c r="D27" s="37">
        <f t="shared" si="17"/>
        <v>30459</v>
      </c>
      <c r="E27" s="37">
        <f t="shared" si="17"/>
        <v>-480</v>
      </c>
      <c r="F27" s="37">
        <f t="shared" si="17"/>
        <v>123092</v>
      </c>
      <c r="G27" s="37">
        <f t="shared" si="17"/>
        <v>543622</v>
      </c>
      <c r="H27" s="37">
        <f t="shared" si="17"/>
        <v>66757</v>
      </c>
      <c r="I27" s="37">
        <f t="shared" si="17"/>
        <v>261</v>
      </c>
      <c r="J27" s="37">
        <f t="shared" si="17"/>
        <v>1089</v>
      </c>
      <c r="K27" s="37">
        <f t="shared" si="17"/>
        <v>3231</v>
      </c>
      <c r="L27" s="37">
        <f t="shared" si="17"/>
        <v>71338</v>
      </c>
      <c r="M27" s="37">
        <f t="shared" si="17"/>
        <v>114027</v>
      </c>
      <c r="N27" s="37">
        <f t="shared" si="17"/>
        <v>465</v>
      </c>
      <c r="O27" s="37">
        <f t="shared" si="17"/>
        <v>0</v>
      </c>
      <c r="P27" s="37">
        <f t="shared" si="17"/>
        <v>400</v>
      </c>
      <c r="Q27" s="37">
        <f t="shared" si="17"/>
        <v>114892</v>
      </c>
      <c r="R27" s="37">
        <f t="shared" si="17"/>
        <v>0</v>
      </c>
      <c r="S27" s="37">
        <f t="shared" si="17"/>
        <v>0</v>
      </c>
      <c r="T27" s="37">
        <f t="shared" si="17"/>
        <v>3680</v>
      </c>
      <c r="U27" s="37">
        <f t="shared" si="17"/>
        <v>-2202</v>
      </c>
      <c r="V27" s="37">
        <f t="shared" si="17"/>
        <v>1478</v>
      </c>
      <c r="W27" s="37">
        <f t="shared" si="17"/>
        <v>571335</v>
      </c>
      <c r="X27" s="37">
        <f t="shared" si="17"/>
        <v>31185</v>
      </c>
      <c r="Y27" s="37">
        <f t="shared" si="17"/>
        <v>4289</v>
      </c>
      <c r="Z27" s="37">
        <f t="shared" si="17"/>
        <v>124521</v>
      </c>
      <c r="AA27" s="82">
        <f t="shared" si="17"/>
        <v>731330</v>
      </c>
    </row>
    <row r="28" spans="1:27" ht="13.5" customHeight="1">
      <c r="A28" s="79">
        <v>23</v>
      </c>
      <c r="B28" s="8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88"/>
      <c r="AA28" s="83"/>
    </row>
    <row r="29" spans="1:27" ht="13.5" customHeight="1">
      <c r="A29" s="62">
        <v>24</v>
      </c>
      <c r="B29" s="68" t="s">
        <v>23</v>
      </c>
      <c r="C29" s="35">
        <v>158476</v>
      </c>
      <c r="D29" s="35">
        <v>30459</v>
      </c>
      <c r="E29" s="35">
        <v>0</v>
      </c>
      <c r="F29" s="35">
        <v>22905</v>
      </c>
      <c r="G29" s="35">
        <f>SUM(C29:F29)</f>
        <v>211840</v>
      </c>
      <c r="H29" s="35">
        <v>0</v>
      </c>
      <c r="I29" s="35">
        <v>0</v>
      </c>
      <c r="J29" s="35">
        <v>0</v>
      </c>
      <c r="K29" s="35">
        <v>1080</v>
      </c>
      <c r="L29" s="35">
        <v>1080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f>SUM(R29:T29)</f>
        <v>0</v>
      </c>
      <c r="W29" s="35">
        <f>C29+H29+M29</f>
        <v>158476</v>
      </c>
      <c r="X29" s="35">
        <f>D29+I29+N29</f>
        <v>30459</v>
      </c>
      <c r="Y29" s="35">
        <f>E29+J29+O29+T29</f>
        <v>0</v>
      </c>
      <c r="Z29" s="35">
        <f>F29+K29+P29+U29</f>
        <v>23985</v>
      </c>
      <c r="AA29" s="35">
        <f>G29+L29+Q29+V29</f>
        <v>212920</v>
      </c>
    </row>
    <row r="30" spans="1:27" ht="13.5" customHeight="1">
      <c r="A30" s="62">
        <v>25</v>
      </c>
      <c r="B30" s="69" t="s">
        <v>24</v>
      </c>
      <c r="C30" s="35">
        <v>151156</v>
      </c>
      <c r="D30" s="35">
        <v>30459</v>
      </c>
      <c r="E30" s="35">
        <v>0</v>
      </c>
      <c r="F30" s="35">
        <v>-23126</v>
      </c>
      <c r="G30" s="35">
        <f aca="true" t="shared" si="18" ref="G30:G42">SUM(C30:F30)</f>
        <v>158489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f aca="true" t="shared" si="19" ref="V30:V42">SUM(R30:T30)</f>
        <v>0</v>
      </c>
      <c r="W30" s="35">
        <f aca="true" t="shared" si="20" ref="W30:W42">C30+H30+M30</f>
        <v>151156</v>
      </c>
      <c r="X30" s="35">
        <f aca="true" t="shared" si="21" ref="X30:X42">D30+I30+N30</f>
        <v>30459</v>
      </c>
      <c r="Y30" s="35">
        <f aca="true" t="shared" si="22" ref="Y30:Y42">E30+J30+O30+T30</f>
        <v>0</v>
      </c>
      <c r="Z30" s="35">
        <f aca="true" t="shared" si="23" ref="Z30:Z42">F30+K30+P30+U30</f>
        <v>-23126</v>
      </c>
      <c r="AA30" s="35">
        <f aca="true" t="shared" si="24" ref="AA30:AA42">G30+L30+Q30+V30</f>
        <v>158489</v>
      </c>
    </row>
    <row r="31" spans="1:27" ht="13.5" customHeight="1">
      <c r="A31" s="62">
        <v>26</v>
      </c>
      <c r="B31" s="70" t="s">
        <v>25</v>
      </c>
      <c r="C31" s="35">
        <v>0</v>
      </c>
      <c r="D31" s="35">
        <v>0</v>
      </c>
      <c r="E31" s="35">
        <v>0</v>
      </c>
      <c r="F31" s="35">
        <v>63701</v>
      </c>
      <c r="G31" s="35">
        <f t="shared" si="18"/>
        <v>63701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f t="shared" si="19"/>
        <v>0</v>
      </c>
      <c r="W31" s="35">
        <f t="shared" si="20"/>
        <v>0</v>
      </c>
      <c r="X31" s="35">
        <f t="shared" si="21"/>
        <v>0</v>
      </c>
      <c r="Y31" s="35">
        <f t="shared" si="22"/>
        <v>0</v>
      </c>
      <c r="Z31" s="35">
        <f t="shared" si="23"/>
        <v>63701</v>
      </c>
      <c r="AA31" s="35">
        <f t="shared" si="24"/>
        <v>63701</v>
      </c>
    </row>
    <row r="32" spans="1:27" ht="13.5" customHeight="1">
      <c r="A32" s="62">
        <v>27</v>
      </c>
      <c r="B32" s="69" t="s">
        <v>26</v>
      </c>
      <c r="C32" s="35">
        <v>0</v>
      </c>
      <c r="D32" s="35">
        <v>0</v>
      </c>
      <c r="E32" s="35">
        <v>0</v>
      </c>
      <c r="F32" s="35">
        <v>669</v>
      </c>
      <c r="G32" s="35">
        <f t="shared" si="18"/>
        <v>669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f t="shared" si="19"/>
        <v>0</v>
      </c>
      <c r="W32" s="35">
        <f t="shared" si="20"/>
        <v>0</v>
      </c>
      <c r="X32" s="35">
        <f t="shared" si="21"/>
        <v>0</v>
      </c>
      <c r="Y32" s="35">
        <f t="shared" si="22"/>
        <v>0</v>
      </c>
      <c r="Z32" s="35">
        <f t="shared" si="23"/>
        <v>669</v>
      </c>
      <c r="AA32" s="35">
        <f t="shared" si="24"/>
        <v>669</v>
      </c>
    </row>
    <row r="33" spans="1:27" ht="13.5" customHeight="1">
      <c r="A33" s="62">
        <v>28</v>
      </c>
      <c r="B33" s="33" t="s">
        <v>27</v>
      </c>
      <c r="C33" s="38">
        <v>151800</v>
      </c>
      <c r="D33" s="35">
        <v>0</v>
      </c>
      <c r="E33" s="35">
        <v>0</v>
      </c>
      <c r="F33" s="35">
        <v>20669</v>
      </c>
      <c r="G33" s="35">
        <f t="shared" si="18"/>
        <v>172469</v>
      </c>
      <c r="H33" s="35">
        <v>0</v>
      </c>
      <c r="I33" s="36">
        <v>0</v>
      </c>
      <c r="J33" s="35">
        <v>0</v>
      </c>
      <c r="K33" s="35">
        <v>0</v>
      </c>
      <c r="L33" s="35">
        <v>0</v>
      </c>
      <c r="M33" s="36">
        <v>0</v>
      </c>
      <c r="N33" s="36">
        <v>0</v>
      </c>
      <c r="O33" s="35">
        <v>0</v>
      </c>
      <c r="P33" s="35">
        <v>0</v>
      </c>
      <c r="Q33" s="36">
        <v>0</v>
      </c>
      <c r="R33" s="35">
        <v>0</v>
      </c>
      <c r="S33" s="35">
        <v>0</v>
      </c>
      <c r="T33" s="35">
        <v>0</v>
      </c>
      <c r="U33" s="35">
        <v>0</v>
      </c>
      <c r="V33" s="35">
        <f t="shared" si="19"/>
        <v>0</v>
      </c>
      <c r="W33" s="35">
        <f t="shared" si="20"/>
        <v>151800</v>
      </c>
      <c r="X33" s="35">
        <f t="shared" si="21"/>
        <v>0</v>
      </c>
      <c r="Y33" s="35">
        <f t="shared" si="22"/>
        <v>0</v>
      </c>
      <c r="Z33" s="35">
        <f t="shared" si="23"/>
        <v>20669</v>
      </c>
      <c r="AA33" s="35">
        <f t="shared" si="24"/>
        <v>172469</v>
      </c>
    </row>
    <row r="34" spans="1:27" ht="13.5" customHeight="1">
      <c r="A34" s="62">
        <v>29</v>
      </c>
      <c r="B34" s="33" t="s">
        <v>28</v>
      </c>
      <c r="C34" s="35">
        <v>141000</v>
      </c>
      <c r="D34" s="35">
        <v>0</v>
      </c>
      <c r="E34" s="35">
        <v>0</v>
      </c>
      <c r="F34" s="35">
        <v>20406</v>
      </c>
      <c r="G34" s="35">
        <f t="shared" si="18"/>
        <v>161406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f t="shared" si="19"/>
        <v>0</v>
      </c>
      <c r="W34" s="35">
        <f t="shared" si="20"/>
        <v>141000</v>
      </c>
      <c r="X34" s="35">
        <f t="shared" si="21"/>
        <v>0</v>
      </c>
      <c r="Y34" s="35">
        <f t="shared" si="22"/>
        <v>0</v>
      </c>
      <c r="Z34" s="35">
        <f t="shared" si="23"/>
        <v>20406</v>
      </c>
      <c r="AA34" s="35">
        <f t="shared" si="24"/>
        <v>161406</v>
      </c>
    </row>
    <row r="35" spans="1:27" ht="13.5" customHeight="1">
      <c r="A35" s="62">
        <v>30</v>
      </c>
      <c r="B35" s="33" t="s">
        <v>29</v>
      </c>
      <c r="C35" s="35">
        <v>10000</v>
      </c>
      <c r="D35" s="35">
        <v>0</v>
      </c>
      <c r="E35" s="35">
        <v>0</v>
      </c>
      <c r="F35" s="35">
        <v>1063</v>
      </c>
      <c r="G35" s="35">
        <f t="shared" si="18"/>
        <v>11063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f t="shared" si="19"/>
        <v>0</v>
      </c>
      <c r="W35" s="35">
        <f t="shared" si="20"/>
        <v>10000</v>
      </c>
      <c r="X35" s="35">
        <f t="shared" si="21"/>
        <v>0</v>
      </c>
      <c r="Y35" s="35">
        <f t="shared" si="22"/>
        <v>0</v>
      </c>
      <c r="Z35" s="35">
        <f t="shared" si="23"/>
        <v>1063</v>
      </c>
      <c r="AA35" s="35">
        <f t="shared" si="24"/>
        <v>11063</v>
      </c>
    </row>
    <row r="36" spans="1:27" ht="13.5" customHeight="1">
      <c r="A36" s="62">
        <v>31</v>
      </c>
      <c r="B36" s="32" t="s">
        <v>30</v>
      </c>
      <c r="C36" s="35">
        <v>17562</v>
      </c>
      <c r="D36" s="35">
        <v>0</v>
      </c>
      <c r="E36" s="35">
        <v>-480</v>
      </c>
      <c r="F36" s="35">
        <v>10172</v>
      </c>
      <c r="G36" s="35">
        <f t="shared" si="18"/>
        <v>27254</v>
      </c>
      <c r="H36" s="35">
        <v>0</v>
      </c>
      <c r="I36" s="35">
        <v>0</v>
      </c>
      <c r="J36" s="35">
        <v>0</v>
      </c>
      <c r="K36" s="35">
        <v>6</v>
      </c>
      <c r="L36" s="35">
        <v>6</v>
      </c>
      <c r="M36" s="35">
        <v>12792</v>
      </c>
      <c r="N36" s="35">
        <v>0</v>
      </c>
      <c r="O36" s="35">
        <v>0</v>
      </c>
      <c r="P36" s="35">
        <v>0</v>
      </c>
      <c r="Q36" s="35">
        <f>SUM(M36:N36)</f>
        <v>12792</v>
      </c>
      <c r="R36" s="35">
        <v>0</v>
      </c>
      <c r="S36" s="35">
        <v>0</v>
      </c>
      <c r="T36" s="35">
        <v>480</v>
      </c>
      <c r="U36" s="35">
        <v>-480</v>
      </c>
      <c r="V36" s="35">
        <f>SUM(R36:U36)</f>
        <v>0</v>
      </c>
      <c r="W36" s="35">
        <f t="shared" si="20"/>
        <v>30354</v>
      </c>
      <c r="X36" s="35">
        <f t="shared" si="21"/>
        <v>0</v>
      </c>
      <c r="Y36" s="35">
        <f t="shared" si="22"/>
        <v>0</v>
      </c>
      <c r="Z36" s="35">
        <f t="shared" si="23"/>
        <v>9698</v>
      </c>
      <c r="AA36" s="35">
        <f t="shared" si="24"/>
        <v>40052</v>
      </c>
    </row>
    <row r="37" spans="1:27" ht="13.5" customHeight="1">
      <c r="A37" s="62">
        <v>32</v>
      </c>
      <c r="B37" s="32" t="s">
        <v>31</v>
      </c>
      <c r="C37" s="35">
        <v>0</v>
      </c>
      <c r="D37" s="35">
        <v>0</v>
      </c>
      <c r="E37" s="35">
        <v>0</v>
      </c>
      <c r="F37" s="35">
        <v>0</v>
      </c>
      <c r="G37" s="35">
        <f t="shared" si="18"/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f t="shared" si="19"/>
        <v>0</v>
      </c>
      <c r="W37" s="35">
        <f t="shared" si="20"/>
        <v>0</v>
      </c>
      <c r="X37" s="35">
        <f t="shared" si="21"/>
        <v>0</v>
      </c>
      <c r="Y37" s="35">
        <f t="shared" si="22"/>
        <v>0</v>
      </c>
      <c r="Z37" s="35">
        <f t="shared" si="23"/>
        <v>0</v>
      </c>
      <c r="AA37" s="35">
        <f t="shared" si="24"/>
        <v>0</v>
      </c>
    </row>
    <row r="38" spans="1:27" ht="13.5" customHeight="1">
      <c r="A38" s="62">
        <v>33</v>
      </c>
      <c r="B38" s="33" t="s">
        <v>32</v>
      </c>
      <c r="C38" s="35">
        <v>0</v>
      </c>
      <c r="D38" s="35">
        <v>0</v>
      </c>
      <c r="E38" s="35">
        <v>0</v>
      </c>
      <c r="F38" s="35">
        <v>0</v>
      </c>
      <c r="G38" s="35">
        <f t="shared" si="18"/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f t="shared" si="19"/>
        <v>0</v>
      </c>
      <c r="W38" s="35">
        <f t="shared" si="20"/>
        <v>0</v>
      </c>
      <c r="X38" s="35">
        <f t="shared" si="21"/>
        <v>0</v>
      </c>
      <c r="Y38" s="35">
        <f t="shared" si="22"/>
        <v>0</v>
      </c>
      <c r="Z38" s="35">
        <f t="shared" si="23"/>
        <v>0</v>
      </c>
      <c r="AA38" s="35">
        <f t="shared" si="24"/>
        <v>0</v>
      </c>
    </row>
    <row r="39" spans="1:27" ht="13.5" customHeight="1">
      <c r="A39" s="62">
        <v>34</v>
      </c>
      <c r="B39" s="32" t="s">
        <v>33</v>
      </c>
      <c r="C39" s="35">
        <v>0</v>
      </c>
      <c r="D39" s="35">
        <v>0</v>
      </c>
      <c r="E39" s="35">
        <v>0</v>
      </c>
      <c r="F39" s="35">
        <v>450</v>
      </c>
      <c r="G39" s="35">
        <f t="shared" si="18"/>
        <v>450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f t="shared" si="19"/>
        <v>0</v>
      </c>
      <c r="W39" s="35">
        <f t="shared" si="20"/>
        <v>0</v>
      </c>
      <c r="X39" s="35">
        <f t="shared" si="21"/>
        <v>0</v>
      </c>
      <c r="Y39" s="35">
        <f t="shared" si="22"/>
        <v>0</v>
      </c>
      <c r="Z39" s="35">
        <f t="shared" si="23"/>
        <v>450</v>
      </c>
      <c r="AA39" s="35">
        <f t="shared" si="24"/>
        <v>450</v>
      </c>
    </row>
    <row r="40" spans="1:27" ht="30" customHeight="1">
      <c r="A40" s="62">
        <v>35</v>
      </c>
      <c r="B40" s="27" t="s">
        <v>34</v>
      </c>
      <c r="C40" s="35">
        <v>0</v>
      </c>
      <c r="D40" s="35">
        <v>0</v>
      </c>
      <c r="E40" s="35">
        <v>0</v>
      </c>
      <c r="F40" s="35">
        <v>0</v>
      </c>
      <c r="G40" s="35">
        <f t="shared" si="18"/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f t="shared" si="19"/>
        <v>0</v>
      </c>
      <c r="W40" s="35">
        <f t="shared" si="20"/>
        <v>0</v>
      </c>
      <c r="X40" s="35">
        <f t="shared" si="21"/>
        <v>0</v>
      </c>
      <c r="Y40" s="35">
        <f t="shared" si="22"/>
        <v>0</v>
      </c>
      <c r="Z40" s="35">
        <f t="shared" si="23"/>
        <v>0</v>
      </c>
      <c r="AA40" s="35">
        <f t="shared" si="24"/>
        <v>0</v>
      </c>
    </row>
    <row r="41" spans="1:27" ht="13.5" customHeight="1">
      <c r="A41" s="62">
        <v>36</v>
      </c>
      <c r="B41" s="32" t="s">
        <v>35</v>
      </c>
      <c r="C41" s="35">
        <v>0</v>
      </c>
      <c r="D41" s="35">
        <v>0</v>
      </c>
      <c r="E41" s="35">
        <v>0</v>
      </c>
      <c r="F41" s="35">
        <v>680</v>
      </c>
      <c r="G41" s="35">
        <f t="shared" si="18"/>
        <v>680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f t="shared" si="19"/>
        <v>0</v>
      </c>
      <c r="W41" s="35">
        <f t="shared" si="20"/>
        <v>0</v>
      </c>
      <c r="X41" s="35">
        <f t="shared" si="21"/>
        <v>0</v>
      </c>
      <c r="Y41" s="35">
        <f t="shared" si="22"/>
        <v>0</v>
      </c>
      <c r="Z41" s="35">
        <f t="shared" si="23"/>
        <v>680</v>
      </c>
      <c r="AA41" s="35">
        <f t="shared" si="24"/>
        <v>680</v>
      </c>
    </row>
    <row r="42" spans="1:27" ht="30.75" customHeight="1">
      <c r="A42" s="62">
        <v>37</v>
      </c>
      <c r="B42" s="27" t="s">
        <v>36</v>
      </c>
      <c r="C42" s="35">
        <v>0</v>
      </c>
      <c r="D42" s="35">
        <v>0</v>
      </c>
      <c r="E42" s="35">
        <v>0</v>
      </c>
      <c r="F42" s="35">
        <v>0</v>
      </c>
      <c r="G42" s="35">
        <f t="shared" si="18"/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f t="shared" si="19"/>
        <v>0</v>
      </c>
      <c r="W42" s="35">
        <f t="shared" si="20"/>
        <v>0</v>
      </c>
      <c r="X42" s="35">
        <f t="shared" si="21"/>
        <v>0</v>
      </c>
      <c r="Y42" s="35">
        <f t="shared" si="22"/>
        <v>0</v>
      </c>
      <c r="Z42" s="35">
        <f t="shared" si="23"/>
        <v>0</v>
      </c>
      <c r="AA42" s="35">
        <f t="shared" si="24"/>
        <v>0</v>
      </c>
    </row>
    <row r="43" spans="1:27" ht="27.75" customHeight="1">
      <c r="A43" s="63">
        <v>38</v>
      </c>
      <c r="B43" s="28" t="s">
        <v>37</v>
      </c>
      <c r="C43" s="37">
        <f aca="true" t="shared" si="25" ref="C43:AA43">SUM(C29:C42)-C30-C32-C34-C35-C38-C40-C42</f>
        <v>327838</v>
      </c>
      <c r="D43" s="37">
        <f t="shared" si="25"/>
        <v>30459</v>
      </c>
      <c r="E43" s="37">
        <f t="shared" si="25"/>
        <v>-480</v>
      </c>
      <c r="F43" s="37">
        <f t="shared" si="25"/>
        <v>118577</v>
      </c>
      <c r="G43" s="37">
        <f t="shared" si="25"/>
        <v>476394</v>
      </c>
      <c r="H43" s="37">
        <f t="shared" si="25"/>
        <v>0</v>
      </c>
      <c r="I43" s="37">
        <f t="shared" si="25"/>
        <v>0</v>
      </c>
      <c r="J43" s="37">
        <f t="shared" si="25"/>
        <v>0</v>
      </c>
      <c r="K43" s="37">
        <f t="shared" si="25"/>
        <v>1086</v>
      </c>
      <c r="L43" s="37">
        <f t="shared" si="25"/>
        <v>1086</v>
      </c>
      <c r="M43" s="37">
        <f t="shared" si="25"/>
        <v>12792</v>
      </c>
      <c r="N43" s="37">
        <f t="shared" si="25"/>
        <v>0</v>
      </c>
      <c r="O43" s="37">
        <f t="shared" si="25"/>
        <v>0</v>
      </c>
      <c r="P43" s="37">
        <f t="shared" si="25"/>
        <v>0</v>
      </c>
      <c r="Q43" s="37">
        <f t="shared" si="25"/>
        <v>12792</v>
      </c>
      <c r="R43" s="37">
        <f t="shared" si="25"/>
        <v>0</v>
      </c>
      <c r="S43" s="37">
        <f t="shared" si="25"/>
        <v>0</v>
      </c>
      <c r="T43" s="37">
        <f t="shared" si="25"/>
        <v>480</v>
      </c>
      <c r="U43" s="37">
        <f t="shared" si="25"/>
        <v>-480</v>
      </c>
      <c r="V43" s="37">
        <f t="shared" si="25"/>
        <v>0</v>
      </c>
      <c r="W43" s="37">
        <f t="shared" si="25"/>
        <v>340630</v>
      </c>
      <c r="X43" s="37">
        <f t="shared" si="25"/>
        <v>30459</v>
      </c>
      <c r="Y43" s="37">
        <f t="shared" si="25"/>
        <v>0</v>
      </c>
      <c r="Z43" s="37">
        <f t="shared" si="25"/>
        <v>119183</v>
      </c>
      <c r="AA43" s="82">
        <f t="shared" si="25"/>
        <v>490272</v>
      </c>
    </row>
    <row r="44" spans="1:27" ht="13.5" customHeight="1">
      <c r="A44" s="62">
        <v>36</v>
      </c>
      <c r="B44" s="32" t="s">
        <v>38</v>
      </c>
      <c r="C44" s="35">
        <v>30000</v>
      </c>
      <c r="D44" s="35">
        <v>0</v>
      </c>
      <c r="E44" s="35">
        <v>0</v>
      </c>
      <c r="F44" s="35">
        <v>0</v>
      </c>
      <c r="G44" s="35">
        <f>SUM(C44:F44)</f>
        <v>30000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f>SUM(M44:P44)</f>
        <v>0</v>
      </c>
      <c r="R44" s="35">
        <v>0</v>
      </c>
      <c r="S44" s="35">
        <v>0</v>
      </c>
      <c r="T44" s="35">
        <v>0</v>
      </c>
      <c r="U44" s="35">
        <v>0</v>
      </c>
      <c r="V44" s="35">
        <f aca="true" t="shared" si="26" ref="V44:V51">SUM(R44:U44)</f>
        <v>0</v>
      </c>
      <c r="W44" s="35">
        <f>C44+H44+M44</f>
        <v>30000</v>
      </c>
      <c r="X44" s="35">
        <f>D44+I44+N44</f>
        <v>0</v>
      </c>
      <c r="Y44" s="35">
        <f>E44+J44+O44+T44</f>
        <v>0</v>
      </c>
      <c r="Z44" s="35">
        <f>F44+K44+P44+U44</f>
        <v>0</v>
      </c>
      <c r="AA44" s="35">
        <f>G44+L44+Q44+V44</f>
        <v>30000</v>
      </c>
    </row>
    <row r="45" spans="1:27" ht="13.5" customHeight="1">
      <c r="A45" s="62">
        <v>37</v>
      </c>
      <c r="B45" s="32" t="s">
        <v>39</v>
      </c>
      <c r="C45" s="35">
        <v>0</v>
      </c>
      <c r="D45" s="35">
        <v>0</v>
      </c>
      <c r="E45" s="35">
        <v>0</v>
      </c>
      <c r="F45" s="35">
        <v>0</v>
      </c>
      <c r="G45" s="35">
        <f aca="true" t="shared" si="27" ref="G45:G51">SUM(C45:F45)</f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f aca="true" t="shared" si="28" ref="Q45:Q51">SUM(M45:P45)</f>
        <v>0</v>
      </c>
      <c r="R45" s="35">
        <v>0</v>
      </c>
      <c r="S45" s="35">
        <v>0</v>
      </c>
      <c r="T45" s="35">
        <v>0</v>
      </c>
      <c r="U45" s="35">
        <v>0</v>
      </c>
      <c r="V45" s="35">
        <f t="shared" si="26"/>
        <v>0</v>
      </c>
      <c r="W45" s="35">
        <f aca="true" t="shared" si="29" ref="W45:W53">C45+H45+M45</f>
        <v>0</v>
      </c>
      <c r="X45" s="35">
        <f aca="true" t="shared" si="30" ref="X45:X53">D45+I45+N45</f>
        <v>0</v>
      </c>
      <c r="Y45" s="35">
        <f aca="true" t="shared" si="31" ref="Y45:Y53">E45+J45+O45+T45</f>
        <v>0</v>
      </c>
      <c r="Z45" s="35">
        <f aca="true" t="shared" si="32" ref="Z45:Z53">F45+K45+P45+U45</f>
        <v>0</v>
      </c>
      <c r="AA45" s="35">
        <f aca="true" t="shared" si="33" ref="AA45:AA53">G45+L45+Q45+V45</f>
        <v>0</v>
      </c>
    </row>
    <row r="46" spans="1:27" ht="13.5" customHeight="1">
      <c r="A46" s="62">
        <v>38</v>
      </c>
      <c r="B46" s="32" t="s">
        <v>40</v>
      </c>
      <c r="C46" s="35">
        <v>32713</v>
      </c>
      <c r="D46" s="35">
        <v>0</v>
      </c>
      <c r="E46" s="35">
        <v>0</v>
      </c>
      <c r="F46" s="35">
        <v>-988</v>
      </c>
      <c r="G46" s="35">
        <f t="shared" si="27"/>
        <v>31725</v>
      </c>
      <c r="H46" s="35">
        <v>29</v>
      </c>
      <c r="I46" s="35">
        <v>0</v>
      </c>
      <c r="J46" s="35">
        <v>0</v>
      </c>
      <c r="K46" s="35">
        <v>1953</v>
      </c>
      <c r="L46" s="35">
        <f>SUM(H46:K46)</f>
        <v>1982</v>
      </c>
      <c r="M46" s="35">
        <v>160</v>
      </c>
      <c r="N46" s="35">
        <v>0</v>
      </c>
      <c r="O46" s="35">
        <v>0</v>
      </c>
      <c r="P46" s="35">
        <v>2942</v>
      </c>
      <c r="Q46" s="35">
        <f t="shared" si="28"/>
        <v>3102</v>
      </c>
      <c r="R46" s="35">
        <v>0</v>
      </c>
      <c r="S46" s="35">
        <v>0</v>
      </c>
      <c r="T46" s="35">
        <v>0</v>
      </c>
      <c r="U46" s="35">
        <v>0</v>
      </c>
      <c r="V46" s="35">
        <f t="shared" si="26"/>
        <v>0</v>
      </c>
      <c r="W46" s="35">
        <f t="shared" si="29"/>
        <v>32902</v>
      </c>
      <c r="X46" s="35">
        <f t="shared" si="30"/>
        <v>0</v>
      </c>
      <c r="Y46" s="35">
        <f t="shared" si="31"/>
        <v>0</v>
      </c>
      <c r="Z46" s="35">
        <f t="shared" si="32"/>
        <v>3907</v>
      </c>
      <c r="AA46" s="35">
        <f t="shared" si="33"/>
        <v>36809</v>
      </c>
    </row>
    <row r="47" spans="1:27" ht="13.5" customHeight="1">
      <c r="A47" s="62">
        <v>39</v>
      </c>
      <c r="B47" s="32" t="s">
        <v>17</v>
      </c>
      <c r="C47" s="35">
        <v>0</v>
      </c>
      <c r="D47" s="35">
        <v>0</v>
      </c>
      <c r="E47" s="35">
        <v>0</v>
      </c>
      <c r="F47" s="35">
        <v>5503</v>
      </c>
      <c r="G47" s="35">
        <f t="shared" si="27"/>
        <v>5503</v>
      </c>
      <c r="H47" s="35">
        <v>0</v>
      </c>
      <c r="I47" s="35">
        <v>0</v>
      </c>
      <c r="J47" s="35">
        <v>0</v>
      </c>
      <c r="K47" s="35">
        <v>0</v>
      </c>
      <c r="L47" s="35">
        <f>SUM(H47:K47)</f>
        <v>0</v>
      </c>
      <c r="M47" s="35">
        <v>0</v>
      </c>
      <c r="N47" s="35">
        <v>0</v>
      </c>
      <c r="O47" s="35">
        <v>0</v>
      </c>
      <c r="P47" s="35">
        <v>0</v>
      </c>
      <c r="Q47" s="35">
        <f t="shared" si="28"/>
        <v>0</v>
      </c>
      <c r="R47" s="35">
        <v>0</v>
      </c>
      <c r="S47" s="35">
        <v>0</v>
      </c>
      <c r="T47" s="35">
        <v>0</v>
      </c>
      <c r="U47" s="35">
        <v>0</v>
      </c>
      <c r="V47" s="35">
        <f t="shared" si="26"/>
        <v>0</v>
      </c>
      <c r="W47" s="35">
        <f t="shared" si="29"/>
        <v>0</v>
      </c>
      <c r="X47" s="35">
        <f t="shared" si="30"/>
        <v>0</v>
      </c>
      <c r="Y47" s="35">
        <f t="shared" si="31"/>
        <v>0</v>
      </c>
      <c r="Z47" s="35">
        <f t="shared" si="32"/>
        <v>5503</v>
      </c>
      <c r="AA47" s="35">
        <f t="shared" si="33"/>
        <v>5503</v>
      </c>
    </row>
    <row r="48" spans="1:27" ht="13.5" customHeight="1">
      <c r="A48" s="62">
        <v>40</v>
      </c>
      <c r="B48" s="32" t="s">
        <v>41</v>
      </c>
      <c r="C48" s="35">
        <v>0</v>
      </c>
      <c r="D48" s="35">
        <v>0</v>
      </c>
      <c r="E48" s="35">
        <v>0</v>
      </c>
      <c r="F48" s="35">
        <v>0</v>
      </c>
      <c r="G48" s="35">
        <f t="shared" si="27"/>
        <v>0</v>
      </c>
      <c r="H48" s="35">
        <v>0</v>
      </c>
      <c r="I48" s="35">
        <v>0</v>
      </c>
      <c r="J48" s="35">
        <v>0</v>
      </c>
      <c r="K48" s="35">
        <v>0</v>
      </c>
      <c r="L48" s="35">
        <f>SUM(H48:K48)</f>
        <v>0</v>
      </c>
      <c r="M48" s="35">
        <v>0</v>
      </c>
      <c r="N48" s="35">
        <v>0</v>
      </c>
      <c r="O48" s="35">
        <v>0</v>
      </c>
      <c r="P48" s="35">
        <v>0</v>
      </c>
      <c r="Q48" s="35">
        <f t="shared" si="28"/>
        <v>0</v>
      </c>
      <c r="R48" s="35">
        <v>0</v>
      </c>
      <c r="S48" s="35">
        <v>0</v>
      </c>
      <c r="T48" s="35">
        <v>0</v>
      </c>
      <c r="U48" s="35">
        <v>0</v>
      </c>
      <c r="V48" s="35">
        <f t="shared" si="26"/>
        <v>0</v>
      </c>
      <c r="W48" s="35">
        <f t="shared" si="29"/>
        <v>0</v>
      </c>
      <c r="X48" s="35">
        <f t="shared" si="30"/>
        <v>0</v>
      </c>
      <c r="Y48" s="35">
        <f t="shared" si="31"/>
        <v>0</v>
      </c>
      <c r="Z48" s="35">
        <f t="shared" si="32"/>
        <v>0</v>
      </c>
      <c r="AA48" s="35">
        <f t="shared" si="33"/>
        <v>0</v>
      </c>
    </row>
    <row r="49" spans="1:27" ht="13.5" customHeight="1">
      <c r="A49" s="62">
        <v>41</v>
      </c>
      <c r="B49" s="32" t="s">
        <v>42</v>
      </c>
      <c r="C49" s="35">
        <v>0</v>
      </c>
      <c r="D49" s="35">
        <v>0</v>
      </c>
      <c r="E49" s="35">
        <v>0</v>
      </c>
      <c r="F49" s="35">
        <v>0</v>
      </c>
      <c r="G49" s="35">
        <f t="shared" si="27"/>
        <v>0</v>
      </c>
      <c r="H49" s="35">
        <v>66728</v>
      </c>
      <c r="I49" s="35">
        <v>261</v>
      </c>
      <c r="J49" s="35">
        <v>1089</v>
      </c>
      <c r="K49" s="35">
        <v>192</v>
      </c>
      <c r="L49" s="35">
        <f>SUM(H49:K49)</f>
        <v>68270</v>
      </c>
      <c r="M49" s="35">
        <v>101075</v>
      </c>
      <c r="N49" s="35">
        <v>465</v>
      </c>
      <c r="O49" s="35">
        <v>0</v>
      </c>
      <c r="P49" s="35">
        <v>-2542</v>
      </c>
      <c r="Q49" s="35">
        <f t="shared" si="28"/>
        <v>98998</v>
      </c>
      <c r="R49" s="35">
        <v>0</v>
      </c>
      <c r="S49" s="35">
        <v>0</v>
      </c>
      <c r="T49" s="35">
        <v>3200</v>
      </c>
      <c r="U49" s="35">
        <v>-1722</v>
      </c>
      <c r="V49" s="35">
        <f t="shared" si="26"/>
        <v>1478</v>
      </c>
      <c r="W49" s="35">
        <f t="shared" si="29"/>
        <v>167803</v>
      </c>
      <c r="X49" s="35">
        <f t="shared" si="30"/>
        <v>726</v>
      </c>
      <c r="Y49" s="35">
        <f t="shared" si="31"/>
        <v>4289</v>
      </c>
      <c r="Z49" s="35">
        <f t="shared" si="32"/>
        <v>-4072</v>
      </c>
      <c r="AA49" s="35">
        <f t="shared" si="33"/>
        <v>168746</v>
      </c>
    </row>
    <row r="50" spans="1:27" ht="13.5" customHeight="1">
      <c r="A50" s="62">
        <v>42</v>
      </c>
      <c r="B50" s="32" t="s">
        <v>43</v>
      </c>
      <c r="C50" s="35">
        <v>0</v>
      </c>
      <c r="D50" s="35">
        <v>0</v>
      </c>
      <c r="E50" s="35">
        <v>0</v>
      </c>
      <c r="F50" s="35">
        <v>0</v>
      </c>
      <c r="G50" s="35">
        <f t="shared" si="27"/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f t="shared" si="28"/>
        <v>0</v>
      </c>
      <c r="R50" s="35">
        <v>0</v>
      </c>
      <c r="S50" s="35">
        <v>0</v>
      </c>
      <c r="T50" s="35">
        <v>0</v>
      </c>
      <c r="U50" s="35">
        <v>0</v>
      </c>
      <c r="V50" s="35">
        <f t="shared" si="26"/>
        <v>0</v>
      </c>
      <c r="W50" s="35">
        <f t="shared" si="29"/>
        <v>0</v>
      </c>
      <c r="X50" s="35">
        <f t="shared" si="30"/>
        <v>0</v>
      </c>
      <c r="Y50" s="35">
        <f t="shared" si="31"/>
        <v>0</v>
      </c>
      <c r="Z50" s="35">
        <f t="shared" si="32"/>
        <v>0</v>
      </c>
      <c r="AA50" s="35">
        <f t="shared" si="33"/>
        <v>0</v>
      </c>
    </row>
    <row r="51" spans="1:27" ht="13.5" customHeight="1">
      <c r="A51" s="62">
        <v>43</v>
      </c>
      <c r="B51" s="32" t="s">
        <v>44</v>
      </c>
      <c r="C51" s="36">
        <v>0</v>
      </c>
      <c r="D51" s="35">
        <v>0</v>
      </c>
      <c r="E51" s="35">
        <v>0</v>
      </c>
      <c r="F51" s="35">
        <v>0</v>
      </c>
      <c r="G51" s="35">
        <f t="shared" si="27"/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5">
        <v>0</v>
      </c>
      <c r="P51" s="35">
        <v>0</v>
      </c>
      <c r="Q51" s="35">
        <f t="shared" si="28"/>
        <v>0</v>
      </c>
      <c r="R51" s="35">
        <v>0</v>
      </c>
      <c r="S51" s="35">
        <v>0</v>
      </c>
      <c r="T51" s="35">
        <v>0</v>
      </c>
      <c r="U51" s="35">
        <v>0</v>
      </c>
      <c r="V51" s="35">
        <f t="shared" si="26"/>
        <v>0</v>
      </c>
      <c r="W51" s="35">
        <f t="shared" si="29"/>
        <v>0</v>
      </c>
      <c r="X51" s="35">
        <f t="shared" si="30"/>
        <v>0</v>
      </c>
      <c r="Y51" s="35">
        <f t="shared" si="31"/>
        <v>0</v>
      </c>
      <c r="Z51" s="35">
        <f t="shared" si="32"/>
        <v>0</v>
      </c>
      <c r="AA51" s="35">
        <f t="shared" si="33"/>
        <v>0</v>
      </c>
    </row>
    <row r="52" spans="1:27" ht="13.5" customHeight="1">
      <c r="A52" s="64">
        <v>44</v>
      </c>
      <c r="B52" s="34" t="s">
        <v>45</v>
      </c>
      <c r="C52" s="30">
        <f aca="true" t="shared" si="34" ref="C52:V52">SUM(C44:C51)</f>
        <v>62713</v>
      </c>
      <c r="D52" s="30">
        <f t="shared" si="34"/>
        <v>0</v>
      </c>
      <c r="E52" s="30">
        <f t="shared" si="34"/>
        <v>0</v>
      </c>
      <c r="F52" s="30">
        <f t="shared" si="34"/>
        <v>4515</v>
      </c>
      <c r="G52" s="30">
        <f t="shared" si="34"/>
        <v>67228</v>
      </c>
      <c r="H52" s="30">
        <f t="shared" si="34"/>
        <v>66757</v>
      </c>
      <c r="I52" s="30">
        <f t="shared" si="34"/>
        <v>261</v>
      </c>
      <c r="J52" s="30">
        <f t="shared" si="34"/>
        <v>1089</v>
      </c>
      <c r="K52" s="30">
        <f t="shared" si="34"/>
        <v>2145</v>
      </c>
      <c r="L52" s="30">
        <f t="shared" si="34"/>
        <v>70252</v>
      </c>
      <c r="M52" s="30">
        <f t="shared" si="34"/>
        <v>101235</v>
      </c>
      <c r="N52" s="30">
        <f t="shared" si="34"/>
        <v>465</v>
      </c>
      <c r="O52" s="30">
        <f t="shared" si="34"/>
        <v>0</v>
      </c>
      <c r="P52" s="30">
        <f t="shared" si="34"/>
        <v>400</v>
      </c>
      <c r="Q52" s="30">
        <f t="shared" si="34"/>
        <v>102100</v>
      </c>
      <c r="R52" s="30">
        <f t="shared" si="34"/>
        <v>0</v>
      </c>
      <c r="S52" s="30">
        <f t="shared" si="34"/>
        <v>0</v>
      </c>
      <c r="T52" s="30">
        <f t="shared" si="34"/>
        <v>3200</v>
      </c>
      <c r="U52" s="30">
        <f t="shared" si="34"/>
        <v>-1722</v>
      </c>
      <c r="V52" s="30">
        <f t="shared" si="34"/>
        <v>1478</v>
      </c>
      <c r="W52" s="35">
        <f t="shared" si="29"/>
        <v>230705</v>
      </c>
      <c r="X52" s="35">
        <f t="shared" si="30"/>
        <v>726</v>
      </c>
      <c r="Y52" s="35">
        <f t="shared" si="31"/>
        <v>4289</v>
      </c>
      <c r="Z52" s="35">
        <f t="shared" si="32"/>
        <v>5338</v>
      </c>
      <c r="AA52" s="35">
        <f t="shared" si="33"/>
        <v>241058</v>
      </c>
    </row>
    <row r="53" spans="1:27" ht="13.5" customHeight="1">
      <c r="A53" s="62">
        <v>45</v>
      </c>
      <c r="B53" s="32" t="s">
        <v>46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>
        <f t="shared" si="29"/>
        <v>0</v>
      </c>
      <c r="X53" s="35">
        <f t="shared" si="30"/>
        <v>0</v>
      </c>
      <c r="Y53" s="35">
        <f t="shared" si="31"/>
        <v>0</v>
      </c>
      <c r="Z53" s="35">
        <f t="shared" si="32"/>
        <v>0</v>
      </c>
      <c r="AA53" s="35">
        <f t="shared" si="33"/>
        <v>0</v>
      </c>
    </row>
    <row r="54" spans="1:27" ht="18" customHeight="1">
      <c r="A54" s="63">
        <v>47</v>
      </c>
      <c r="B54" s="28" t="s">
        <v>47</v>
      </c>
      <c r="C54" s="37">
        <f aca="true" t="shared" si="35" ref="C54:AA54">C43+C52+SUM(C53:C53)</f>
        <v>390551</v>
      </c>
      <c r="D54" s="37">
        <f t="shared" si="35"/>
        <v>30459</v>
      </c>
      <c r="E54" s="37">
        <f t="shared" si="35"/>
        <v>-480</v>
      </c>
      <c r="F54" s="37">
        <f t="shared" si="35"/>
        <v>123092</v>
      </c>
      <c r="G54" s="37">
        <f t="shared" si="35"/>
        <v>543622</v>
      </c>
      <c r="H54" s="37">
        <f t="shared" si="35"/>
        <v>66757</v>
      </c>
      <c r="I54" s="37">
        <f t="shared" si="35"/>
        <v>261</v>
      </c>
      <c r="J54" s="37">
        <f t="shared" si="35"/>
        <v>1089</v>
      </c>
      <c r="K54" s="37">
        <f t="shared" si="35"/>
        <v>3231</v>
      </c>
      <c r="L54" s="37">
        <f t="shared" si="35"/>
        <v>71338</v>
      </c>
      <c r="M54" s="37">
        <f t="shared" si="35"/>
        <v>114027</v>
      </c>
      <c r="N54" s="37">
        <f t="shared" si="35"/>
        <v>465</v>
      </c>
      <c r="O54" s="37">
        <f t="shared" si="35"/>
        <v>0</v>
      </c>
      <c r="P54" s="37">
        <f t="shared" si="35"/>
        <v>400</v>
      </c>
      <c r="Q54" s="37">
        <f t="shared" si="35"/>
        <v>114892</v>
      </c>
      <c r="R54" s="37">
        <f t="shared" si="35"/>
        <v>0</v>
      </c>
      <c r="S54" s="37">
        <f t="shared" si="35"/>
        <v>0</v>
      </c>
      <c r="T54" s="37">
        <f t="shared" si="35"/>
        <v>3680</v>
      </c>
      <c r="U54" s="37">
        <f t="shared" si="35"/>
        <v>-2202</v>
      </c>
      <c r="V54" s="37">
        <f t="shared" si="35"/>
        <v>1478</v>
      </c>
      <c r="W54" s="37">
        <f t="shared" si="35"/>
        <v>571335</v>
      </c>
      <c r="X54" s="37">
        <f t="shared" si="35"/>
        <v>31185</v>
      </c>
      <c r="Y54" s="37">
        <f t="shared" si="35"/>
        <v>4289</v>
      </c>
      <c r="Z54" s="37">
        <f t="shared" si="35"/>
        <v>124521</v>
      </c>
      <c r="AA54" s="82">
        <f t="shared" si="35"/>
        <v>731330</v>
      </c>
    </row>
    <row r="55" spans="1:27" ht="30" customHeight="1">
      <c r="A55" s="63">
        <v>48</v>
      </c>
      <c r="B55" s="31" t="s">
        <v>48</v>
      </c>
      <c r="C55" s="37">
        <f aca="true" t="shared" si="36" ref="C55:AA55">C43-C18</f>
        <v>150058</v>
      </c>
      <c r="D55" s="37">
        <f t="shared" si="36"/>
        <v>726</v>
      </c>
      <c r="E55" s="37">
        <f t="shared" si="36"/>
        <v>-183</v>
      </c>
      <c r="F55" s="37">
        <f t="shared" si="36"/>
        <v>-3378</v>
      </c>
      <c r="G55" s="37">
        <f t="shared" si="36"/>
        <v>147223</v>
      </c>
      <c r="H55" s="37">
        <f t="shared" si="36"/>
        <v>-66757</v>
      </c>
      <c r="I55" s="37">
        <f t="shared" si="36"/>
        <v>-261</v>
      </c>
      <c r="J55" s="37">
        <f t="shared" si="36"/>
        <v>-1089</v>
      </c>
      <c r="K55" s="37">
        <f t="shared" si="36"/>
        <v>-2145</v>
      </c>
      <c r="L55" s="37">
        <f t="shared" si="36"/>
        <v>-70252</v>
      </c>
      <c r="M55" s="37">
        <f t="shared" si="36"/>
        <v>-101235</v>
      </c>
      <c r="N55" s="37">
        <f t="shared" si="36"/>
        <v>-465</v>
      </c>
      <c r="O55" s="37">
        <f t="shared" si="36"/>
        <v>0</v>
      </c>
      <c r="P55" s="37">
        <f t="shared" si="36"/>
        <v>-400</v>
      </c>
      <c r="Q55" s="37">
        <f t="shared" si="36"/>
        <v>-102100</v>
      </c>
      <c r="R55" s="37">
        <f t="shared" si="36"/>
        <v>0</v>
      </c>
      <c r="S55" s="37">
        <f t="shared" si="36"/>
        <v>0</v>
      </c>
      <c r="T55" s="37">
        <f t="shared" si="36"/>
        <v>-3200</v>
      </c>
      <c r="U55" s="37">
        <f t="shared" si="36"/>
        <v>1722</v>
      </c>
      <c r="V55" s="37">
        <f t="shared" si="36"/>
        <v>-1478</v>
      </c>
      <c r="W55" s="37">
        <f t="shared" si="36"/>
        <v>-17934</v>
      </c>
      <c r="X55" s="37">
        <f t="shared" si="36"/>
        <v>0</v>
      </c>
      <c r="Y55" s="37">
        <f t="shared" si="36"/>
        <v>-4472</v>
      </c>
      <c r="Z55" s="37">
        <f t="shared" si="36"/>
        <v>-4201</v>
      </c>
      <c r="AA55" s="82">
        <f t="shared" si="36"/>
        <v>-26607</v>
      </c>
    </row>
    <row r="56" spans="1:27" ht="18.75" customHeight="1">
      <c r="A56" s="63">
        <v>49</v>
      </c>
      <c r="B56" s="28" t="s">
        <v>49</v>
      </c>
      <c r="C56" s="37">
        <f aca="true" t="shared" si="37" ref="C56:AA56">C52-C24</f>
        <v>-150058</v>
      </c>
      <c r="D56" s="37">
        <f t="shared" si="37"/>
        <v>-726</v>
      </c>
      <c r="E56" s="37">
        <f t="shared" si="37"/>
        <v>183</v>
      </c>
      <c r="F56" s="37">
        <f t="shared" si="37"/>
        <v>3378</v>
      </c>
      <c r="G56" s="37">
        <f t="shared" si="37"/>
        <v>-147223</v>
      </c>
      <c r="H56" s="37">
        <f t="shared" si="37"/>
        <v>66757</v>
      </c>
      <c r="I56" s="37">
        <f t="shared" si="37"/>
        <v>261</v>
      </c>
      <c r="J56" s="37">
        <f t="shared" si="37"/>
        <v>1089</v>
      </c>
      <c r="K56" s="37">
        <f t="shared" si="37"/>
        <v>2145</v>
      </c>
      <c r="L56" s="37">
        <f t="shared" si="37"/>
        <v>70252</v>
      </c>
      <c r="M56" s="37">
        <f t="shared" si="37"/>
        <v>101235</v>
      </c>
      <c r="N56" s="37">
        <f t="shared" si="37"/>
        <v>465</v>
      </c>
      <c r="O56" s="37">
        <f t="shared" si="37"/>
        <v>0</v>
      </c>
      <c r="P56" s="37">
        <f t="shared" si="37"/>
        <v>400</v>
      </c>
      <c r="Q56" s="37">
        <f t="shared" si="37"/>
        <v>102100</v>
      </c>
      <c r="R56" s="37">
        <f t="shared" si="37"/>
        <v>0</v>
      </c>
      <c r="S56" s="37">
        <f t="shared" si="37"/>
        <v>0</v>
      </c>
      <c r="T56" s="37">
        <f t="shared" si="37"/>
        <v>3200</v>
      </c>
      <c r="U56" s="37">
        <f t="shared" si="37"/>
        <v>-1722</v>
      </c>
      <c r="V56" s="37">
        <f t="shared" si="37"/>
        <v>1478</v>
      </c>
      <c r="W56" s="37">
        <f t="shared" si="37"/>
        <v>17934</v>
      </c>
      <c r="X56" s="37">
        <f t="shared" si="37"/>
        <v>0</v>
      </c>
      <c r="Y56" s="37">
        <f t="shared" si="37"/>
        <v>4472</v>
      </c>
      <c r="Z56" s="37">
        <f t="shared" si="37"/>
        <v>4201</v>
      </c>
      <c r="AA56" s="82">
        <f t="shared" si="37"/>
        <v>26607</v>
      </c>
    </row>
    <row r="57" spans="1:27" ht="17.25" customHeight="1" thickBot="1">
      <c r="A57" s="65">
        <v>50</v>
      </c>
      <c r="B57" s="66" t="s">
        <v>50</v>
      </c>
      <c r="C57" s="67">
        <f aca="true" t="shared" si="38" ref="C57:AA57">C54-C27</f>
        <v>0</v>
      </c>
      <c r="D57" s="67">
        <f t="shared" si="38"/>
        <v>0</v>
      </c>
      <c r="E57" s="67">
        <f t="shared" si="38"/>
        <v>0</v>
      </c>
      <c r="F57" s="67">
        <f t="shared" si="38"/>
        <v>0</v>
      </c>
      <c r="G57" s="67">
        <f t="shared" si="38"/>
        <v>0</v>
      </c>
      <c r="H57" s="67">
        <f t="shared" si="38"/>
        <v>0</v>
      </c>
      <c r="I57" s="67">
        <f t="shared" si="38"/>
        <v>0</v>
      </c>
      <c r="J57" s="67">
        <f t="shared" si="38"/>
        <v>0</v>
      </c>
      <c r="K57" s="67">
        <f t="shared" si="38"/>
        <v>0</v>
      </c>
      <c r="L57" s="67">
        <f t="shared" si="38"/>
        <v>0</v>
      </c>
      <c r="M57" s="67">
        <f t="shared" si="38"/>
        <v>0</v>
      </c>
      <c r="N57" s="67">
        <f t="shared" si="38"/>
        <v>0</v>
      </c>
      <c r="O57" s="67">
        <f t="shared" si="38"/>
        <v>0</v>
      </c>
      <c r="P57" s="67">
        <f t="shared" si="38"/>
        <v>0</v>
      </c>
      <c r="Q57" s="67">
        <f t="shared" si="38"/>
        <v>0</v>
      </c>
      <c r="R57" s="67">
        <f t="shared" si="38"/>
        <v>0</v>
      </c>
      <c r="S57" s="67">
        <f t="shared" si="38"/>
        <v>0</v>
      </c>
      <c r="T57" s="67">
        <f t="shared" si="38"/>
        <v>0</v>
      </c>
      <c r="U57" s="67">
        <f t="shared" si="38"/>
        <v>0</v>
      </c>
      <c r="V57" s="67">
        <f t="shared" si="38"/>
        <v>0</v>
      </c>
      <c r="W57" s="67">
        <f t="shared" si="38"/>
        <v>0</v>
      </c>
      <c r="X57" s="67">
        <f t="shared" si="38"/>
        <v>0</v>
      </c>
      <c r="Y57" s="67">
        <f t="shared" si="38"/>
        <v>0</v>
      </c>
      <c r="Z57" s="67">
        <f t="shared" si="38"/>
        <v>0</v>
      </c>
      <c r="AA57" s="84">
        <f t="shared" si="38"/>
        <v>0</v>
      </c>
    </row>
    <row r="58" spans="1:7" ht="13.5">
      <c r="A58" s="9"/>
      <c r="B58" s="9"/>
      <c r="C58" s="7"/>
      <c r="D58" s="7"/>
      <c r="E58" s="7"/>
      <c r="F58" s="7"/>
      <c r="G58" s="7"/>
    </row>
    <row r="59" spans="1:23" ht="13.5">
      <c r="A59" s="9"/>
      <c r="B59" s="9"/>
      <c r="C59" s="7"/>
      <c r="D59" s="7"/>
      <c r="E59" s="7"/>
      <c r="F59" s="7"/>
      <c r="G59" s="7"/>
      <c r="W59" s="39">
        <f>W54-W51</f>
        <v>571335</v>
      </c>
    </row>
    <row r="60" spans="1:23" ht="13.5">
      <c r="A60" s="9"/>
      <c r="B60" s="9"/>
      <c r="C60" s="7"/>
      <c r="D60" s="7"/>
      <c r="E60" s="7"/>
      <c r="F60" s="7"/>
      <c r="G60" s="7"/>
      <c r="W60" s="39">
        <f>W27-W23</f>
        <v>403532</v>
      </c>
    </row>
    <row r="61" spans="1:7" ht="13.5">
      <c r="A61" s="9"/>
      <c r="B61" s="9"/>
      <c r="C61" s="7"/>
      <c r="D61" s="7"/>
      <c r="E61" s="7"/>
      <c r="F61" s="7"/>
      <c r="G61" s="7"/>
    </row>
    <row r="62" spans="1:7" ht="13.5">
      <c r="A62" s="9"/>
      <c r="B62" s="9"/>
      <c r="C62" s="7"/>
      <c r="D62" s="7"/>
      <c r="E62" s="7"/>
      <c r="F62" s="7"/>
      <c r="G62" s="7"/>
    </row>
    <row r="63" spans="1:7" ht="13.5">
      <c r="A63" s="9"/>
      <c r="B63" s="9"/>
      <c r="C63" s="7"/>
      <c r="D63" s="7"/>
      <c r="E63" s="7"/>
      <c r="F63" s="7"/>
      <c r="G63" s="7"/>
    </row>
  </sheetData>
  <sheetProtection/>
  <mergeCells count="32">
    <mergeCell ref="T3:T5"/>
    <mergeCell ref="W2:AA2"/>
    <mergeCell ref="AA3:AA5"/>
    <mergeCell ref="W3:W5"/>
    <mergeCell ref="I3:I5"/>
    <mergeCell ref="L3:L5"/>
    <mergeCell ref="H2:L2"/>
    <mergeCell ref="N3:N5"/>
    <mergeCell ref="Q3:Q5"/>
    <mergeCell ref="M2:Q2"/>
    <mergeCell ref="M3:M5"/>
    <mergeCell ref="Y3:Y5"/>
    <mergeCell ref="A2:A5"/>
    <mergeCell ref="B2:B5"/>
    <mergeCell ref="H3:H5"/>
    <mergeCell ref="C3:C5"/>
    <mergeCell ref="F3:F5"/>
    <mergeCell ref="X3:X5"/>
    <mergeCell ref="R2:V2"/>
    <mergeCell ref="R3:R5"/>
    <mergeCell ref="S3:S5"/>
    <mergeCell ref="V3:V5"/>
    <mergeCell ref="K3:K5"/>
    <mergeCell ref="P3:P5"/>
    <mergeCell ref="U3:U5"/>
    <mergeCell ref="Z3:Z5"/>
    <mergeCell ref="G3:G5"/>
    <mergeCell ref="C2:G2"/>
    <mergeCell ref="D3:D5"/>
    <mergeCell ref="E3:E5"/>
    <mergeCell ref="J3:J5"/>
    <mergeCell ref="O3:O5"/>
  </mergeCells>
  <printOptions horizontalCentered="1"/>
  <pageMargins left="1" right="1" top="1" bottom="1" header="0.5" footer="0.5"/>
  <pageSetup fitToHeight="1" fitToWidth="1" horizontalDpi="600" verticalDpi="600" orientation="landscape" paperSize="8" scale="46" r:id="rId1"/>
  <headerFooter>
    <oddHeader>&amp;C&amp;"Arial,Normál"&amp;14KÖLTSÉGVETÉSI SZERVENKÉNTI &amp;"Times New Roman CE,Normál"&amp;12
&amp;"Garamond,Normál"&amp;16KÖLTSÉGVETÉSI MÉRLEG (JELENTÉS) 2016. ÉV&amp;R4. sz. melléklet</oddHeader>
  </headerFooter>
  <colBreaks count="1" manualBreakCount="1">
    <brk id="23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Mátraholding Zrt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Önkormányzati adósságrendezés</dc:title>
  <dc:subject>Táblák_Mellékletek</dc:subject>
  <dc:creator>Fekete Iván</dc:creator>
  <cp:keywords/>
  <dc:description/>
  <cp:lastModifiedBy>Nagyréde</cp:lastModifiedBy>
  <cp:lastPrinted>2017-05-22T07:41:28Z</cp:lastPrinted>
  <dcterms:created xsi:type="dcterms:W3CDTF">1997-07-30T07:21:49Z</dcterms:created>
  <dcterms:modified xsi:type="dcterms:W3CDTF">2017-05-22T11:22:39Z</dcterms:modified>
  <cp:category/>
  <cp:version/>
  <cp:contentType/>
  <cp:contentStatus/>
</cp:coreProperties>
</file>